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0" windowWidth="30500" windowHeight="21660" tabRatio="795" firstSheet="6" activeTab="6"/>
  </bookViews>
  <sheets>
    <sheet name="CaFe" sheetId="1" r:id="rId1"/>
    <sheet name="FeCr" sheetId="2" r:id="rId2"/>
    <sheet name="FeNa" sheetId="3" r:id="rId3"/>
    <sheet name="NaCr" sheetId="4" r:id="rId4"/>
    <sheet name="CaNa" sheetId="5" r:id="rId5"/>
    <sheet name="CaCr" sheetId="6" r:id="rId6"/>
    <sheet name="All_mare" sheetId="7" r:id="rId7"/>
  </sheets>
  <definedNames/>
  <calcPr fullCalcOnLoad="1"/>
</workbook>
</file>

<file path=xl/sharedStrings.xml><?xml version="1.0" encoding="utf-8"?>
<sst xmlns="http://schemas.openxmlformats.org/spreadsheetml/2006/main" count="132" uniqueCount="99">
  <si>
    <t>SiO2</t>
  </si>
  <si>
    <t>TiO2</t>
  </si>
  <si>
    <t>Al2O3</t>
  </si>
  <si>
    <t>FeO</t>
  </si>
  <si>
    <t>MnO</t>
  </si>
  <si>
    <t>MgO</t>
  </si>
  <si>
    <t>CaO</t>
  </si>
  <si>
    <t>Na2O</t>
  </si>
  <si>
    <t>K2O</t>
  </si>
  <si>
    <t>Cr2O3</t>
  </si>
  <si>
    <t>Sum</t>
  </si>
  <si>
    <t>type</t>
  </si>
  <si>
    <t xml:space="preserve"> </t>
  </si>
  <si>
    <t>Apollo 11 high K basalts</t>
  </si>
  <si>
    <t>Apollo 11 low-K basalts</t>
  </si>
  <si>
    <t>Apollo 17 Low-K basalts</t>
  </si>
  <si>
    <t>Apollo12 pigeonite Basalts</t>
  </si>
  <si>
    <t>Apollo15 pigeonite Basalts</t>
  </si>
  <si>
    <t>Apollo 12 Olivine Basalts</t>
  </si>
  <si>
    <t>Apollo 15 Olivine Basalts</t>
  </si>
  <si>
    <t>Apollo 12 Ilmenite basalts</t>
  </si>
  <si>
    <t>Very High K basalts</t>
  </si>
  <si>
    <t>Apollo 17 VLT</t>
  </si>
  <si>
    <t>Luna 24 VLT</t>
  </si>
  <si>
    <t>La</t>
  </si>
  <si>
    <t>Ce</t>
  </si>
  <si>
    <t>Nd</t>
  </si>
  <si>
    <t>Sm</t>
  </si>
  <si>
    <t>Eu</t>
  </si>
  <si>
    <t>Gd</t>
  </si>
  <si>
    <t>Dy</t>
  </si>
  <si>
    <t>Er</t>
  </si>
  <si>
    <t>Yb</t>
  </si>
  <si>
    <t>Lu</t>
  </si>
  <si>
    <t>Ba</t>
  </si>
  <si>
    <t>Rb</t>
  </si>
  <si>
    <t>Sr</t>
  </si>
  <si>
    <t>Zr</t>
  </si>
  <si>
    <t>Hf</t>
  </si>
  <si>
    <t>Th</t>
  </si>
  <si>
    <t>U</t>
  </si>
  <si>
    <t>Li</t>
  </si>
  <si>
    <t>Sc</t>
  </si>
  <si>
    <t>V</t>
  </si>
  <si>
    <t>Co</t>
  </si>
  <si>
    <t>Ni</t>
  </si>
  <si>
    <t>Nb</t>
  </si>
  <si>
    <t>&lt;2</t>
  </si>
  <si>
    <t>&lt;3</t>
  </si>
  <si>
    <t>&lt;0.5</t>
  </si>
  <si>
    <t>&lt;0.2</t>
  </si>
  <si>
    <t>&lt;40</t>
  </si>
  <si>
    <t>n.a.</t>
  </si>
  <si>
    <t>&lt;22</t>
  </si>
  <si>
    <t>min</t>
  </si>
  <si>
    <t>max</t>
  </si>
  <si>
    <t>average</t>
  </si>
  <si>
    <t>Red/Black Glasses</t>
  </si>
  <si>
    <t>Table A3.11.  Mare basalt composition.</t>
  </si>
  <si>
    <t>Trace elements</t>
  </si>
  <si>
    <t>Mg/(Mg+Fe)</t>
  </si>
  <si>
    <t>sample</t>
  </si>
  <si>
    <t>High Alumina Basalts</t>
  </si>
  <si>
    <t>A-14 red-</t>
  </si>
  <si>
    <t>blk (b)</t>
  </si>
  <si>
    <t>specific</t>
  </si>
  <si>
    <t>,1</t>
  </si>
  <si>
    <t>Grp 1</t>
  </si>
  <si>
    <t>Grp 3</t>
  </si>
  <si>
    <t>Grp 5</t>
  </si>
  <si>
    <t>B-1</t>
  </si>
  <si>
    <t>L 16</t>
  </si>
  <si>
    <t>14305</t>
  </si>
  <si>
    <t>,390</t>
  </si>
  <si>
    <t>14168</t>
  </si>
  <si>
    <t>,39</t>
  </si>
  <si>
    <t>304/370</t>
  </si>
  <si>
    <t>70008</t>
  </si>
  <si>
    <t>,356</t>
  </si>
  <si>
    <t>70007</t>
  </si>
  <si>
    <t>328V</t>
  </si>
  <si>
    <t>,296</t>
  </si>
  <si>
    <t>vitrophyre</t>
  </si>
  <si>
    <t>Avg</t>
  </si>
  <si>
    <t>microporph</t>
  </si>
  <si>
    <t>,4</t>
  </si>
  <si>
    <t>,7</t>
  </si>
  <si>
    <t>,78</t>
  </si>
  <si>
    <t>,25-100</t>
  </si>
  <si>
    <t>,52-18</t>
  </si>
  <si>
    <t>blk (a)</t>
  </si>
  <si>
    <t>Reference</t>
  </si>
  <si>
    <t>All from PM, cf Soource Book</t>
  </si>
  <si>
    <t>Major elements</t>
  </si>
  <si>
    <t/>
  </si>
  <si>
    <t>Ni/Co</t>
  </si>
  <si>
    <t>&lt;0.4</t>
  </si>
  <si>
    <t>&lt;0.1</t>
  </si>
  <si>
    <t>&lt;0.3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</si>
</sst>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00"/>
    <numFmt numFmtId="171" formatCode="0.0000"/>
    <numFmt numFmtId="172" formatCode="0.000"/>
    <numFmt numFmtId="173" formatCode="0.0"/>
    <numFmt numFmtId="174" formatCode="0.0000000000"/>
    <numFmt numFmtId="175" formatCode="0.00000000000"/>
    <numFmt numFmtId="176" formatCode="0.000000000"/>
    <numFmt numFmtId="177" formatCode="0.00000000"/>
    <numFmt numFmtId="178" formatCode="0.0000000"/>
    <numFmt numFmtId="179" formatCode="0.000000"/>
    <numFmt numFmtId="180" formatCode="General"/>
  </numFmts>
  <fonts count="15">
    <font>
      <sz val="10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sz val="10"/>
      <name val="Arial Narrow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.25"/>
      <color indexed="8"/>
      <name val="Arial"/>
      <family val="0"/>
    </font>
    <font>
      <b/>
      <sz val="10.25"/>
      <color indexed="8"/>
      <name val="Arial"/>
      <family val="0"/>
    </font>
    <font>
      <sz val="12.8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173" fontId="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173" fontId="0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73" fontId="1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 quotePrefix="1">
      <alignment horizontal="center"/>
    </xf>
    <xf numFmtId="0" fontId="5" fillId="0" borderId="0" xfId="0" applyFont="1" applyFill="1" applyAlignment="1" quotePrefix="1">
      <alignment horizontal="center"/>
    </xf>
    <xf numFmtId="3" fontId="5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 vs Fe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055"/>
          <c:w val="0.932"/>
          <c:h val="0.83675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All_mare!$B$10:$U$10</c:f>
              <c:numCache>
                <c:ptCount val="20"/>
                <c:pt idx="0">
                  <c:v>18.9</c:v>
                </c:pt>
                <c:pt idx="1">
                  <c:v>19.38</c:v>
                </c:pt>
                <c:pt idx="2">
                  <c:v>19.65</c:v>
                </c:pt>
                <c:pt idx="3">
                  <c:v>19.46</c:v>
                </c:pt>
                <c:pt idx="4">
                  <c:v>18.7</c:v>
                </c:pt>
                <c:pt idx="5">
                  <c:v>18.7</c:v>
                </c:pt>
                <c:pt idx="6">
                  <c:v>19.21</c:v>
                </c:pt>
                <c:pt idx="7">
                  <c:v>19.41</c:v>
                </c:pt>
                <c:pt idx="8">
                  <c:v>19.22</c:v>
                </c:pt>
                <c:pt idx="9">
                  <c:v>19.8</c:v>
                </c:pt>
                <c:pt idx="10">
                  <c:v>16.51</c:v>
                </c:pt>
                <c:pt idx="11">
                  <c:v>18.06</c:v>
                </c:pt>
                <c:pt idx="12">
                  <c:v>19.11</c:v>
                </c:pt>
                <c:pt idx="13">
                  <c:v>18.37</c:v>
                </c:pt>
                <c:pt idx="14">
                  <c:v>18.93</c:v>
                </c:pt>
                <c:pt idx="15">
                  <c:v>19.66</c:v>
                </c:pt>
                <c:pt idx="16">
                  <c:v>18.14</c:v>
                </c:pt>
                <c:pt idx="17">
                  <c:v>18.25</c:v>
                </c:pt>
                <c:pt idx="18">
                  <c:v>18.46</c:v>
                </c:pt>
                <c:pt idx="19">
                  <c:v>18.01</c:v>
                </c:pt>
              </c:numCache>
            </c:numRef>
          </c:xVal>
          <c:yVal>
            <c:numRef>
              <c:f>All_mare!$B$13:$U$13</c:f>
              <c:numCache>
                <c:ptCount val="20"/>
                <c:pt idx="0">
                  <c:v>10.7</c:v>
                </c:pt>
                <c:pt idx="1">
                  <c:v>10.42</c:v>
                </c:pt>
                <c:pt idx="2">
                  <c:v>10.65</c:v>
                </c:pt>
                <c:pt idx="3">
                  <c:v>10.66</c:v>
                </c:pt>
                <c:pt idx="4">
                  <c:v>11</c:v>
                </c:pt>
                <c:pt idx="5">
                  <c:v>11</c:v>
                </c:pt>
                <c:pt idx="6">
                  <c:v>11.32</c:v>
                </c:pt>
                <c:pt idx="7">
                  <c:v>11.17</c:v>
                </c:pt>
                <c:pt idx="8">
                  <c:v>11.47</c:v>
                </c:pt>
                <c:pt idx="9">
                  <c:v>11.13</c:v>
                </c:pt>
                <c:pt idx="10">
                  <c:v>12.65</c:v>
                </c:pt>
                <c:pt idx="11">
                  <c:v>11.81</c:v>
                </c:pt>
                <c:pt idx="12">
                  <c:v>12.15</c:v>
                </c:pt>
                <c:pt idx="13">
                  <c:v>12.22</c:v>
                </c:pt>
                <c:pt idx="14">
                  <c:v>10.78</c:v>
                </c:pt>
                <c:pt idx="15">
                  <c:v>10.74</c:v>
                </c:pt>
                <c:pt idx="16">
                  <c:v>10.32</c:v>
                </c:pt>
                <c:pt idx="17">
                  <c:v>10.28</c:v>
                </c:pt>
                <c:pt idx="18">
                  <c:v>10.07</c:v>
                </c:pt>
                <c:pt idx="19">
                  <c:v>12.35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All_mare!$V$10:$AX$10</c:f>
              <c:numCache>
                <c:ptCount val="29"/>
                <c:pt idx="0">
                  <c:v>20.15</c:v>
                </c:pt>
                <c:pt idx="1">
                  <c:v>19.77</c:v>
                </c:pt>
                <c:pt idx="2">
                  <c:v>19.66</c:v>
                </c:pt>
                <c:pt idx="3">
                  <c:v>19.31</c:v>
                </c:pt>
                <c:pt idx="4">
                  <c:v>19.89</c:v>
                </c:pt>
                <c:pt idx="5">
                  <c:v>20.23</c:v>
                </c:pt>
                <c:pt idx="6">
                  <c:v>20.23</c:v>
                </c:pt>
                <c:pt idx="7">
                  <c:v>20.19</c:v>
                </c:pt>
                <c:pt idx="8">
                  <c:v>20.27</c:v>
                </c:pt>
                <c:pt idx="9">
                  <c:v>19.98</c:v>
                </c:pt>
                <c:pt idx="10">
                  <c:v>20.33</c:v>
                </c:pt>
                <c:pt idx="11">
                  <c:v>19.69</c:v>
                </c:pt>
                <c:pt idx="12">
                  <c:v>19.86</c:v>
                </c:pt>
                <c:pt idx="13">
                  <c:v>21.03</c:v>
                </c:pt>
                <c:pt idx="14">
                  <c:v>21.34</c:v>
                </c:pt>
                <c:pt idx="15">
                  <c:v>21.66</c:v>
                </c:pt>
                <c:pt idx="16">
                  <c:v>20.47</c:v>
                </c:pt>
                <c:pt idx="17">
                  <c:v>20.96</c:v>
                </c:pt>
                <c:pt idx="18">
                  <c:v>20.98</c:v>
                </c:pt>
                <c:pt idx="19">
                  <c:v>21.09</c:v>
                </c:pt>
                <c:pt idx="20">
                  <c:v>22.2</c:v>
                </c:pt>
                <c:pt idx="21">
                  <c:v>22.15</c:v>
                </c:pt>
                <c:pt idx="22">
                  <c:v>21.92</c:v>
                </c:pt>
                <c:pt idx="23">
                  <c:v>22.74</c:v>
                </c:pt>
                <c:pt idx="24">
                  <c:v>22.53</c:v>
                </c:pt>
                <c:pt idx="25">
                  <c:v>21.75</c:v>
                </c:pt>
                <c:pt idx="26">
                  <c:v>21.26</c:v>
                </c:pt>
                <c:pt idx="27">
                  <c:v>20.22</c:v>
                </c:pt>
                <c:pt idx="28">
                  <c:v>22.27</c:v>
                </c:pt>
              </c:numCache>
            </c:numRef>
          </c:xVal>
          <c:yVal>
            <c:numRef>
              <c:f>All_mare!$V$13:$AX$13</c:f>
              <c:numCache>
                <c:ptCount val="29"/>
                <c:pt idx="0">
                  <c:v>10.8</c:v>
                </c:pt>
                <c:pt idx="1">
                  <c:v>11.01</c:v>
                </c:pt>
                <c:pt idx="2">
                  <c:v>10.94</c:v>
                </c:pt>
                <c:pt idx="3">
                  <c:v>11.38</c:v>
                </c:pt>
                <c:pt idx="4">
                  <c:v>11.77</c:v>
                </c:pt>
                <c:pt idx="5">
                  <c:v>10.43</c:v>
                </c:pt>
                <c:pt idx="6">
                  <c:v>10.52</c:v>
                </c:pt>
                <c:pt idx="7">
                  <c:v>10.34</c:v>
                </c:pt>
                <c:pt idx="8">
                  <c:v>10.62</c:v>
                </c:pt>
                <c:pt idx="9">
                  <c:v>10.58</c:v>
                </c:pt>
                <c:pt idx="10">
                  <c:v>10.52</c:v>
                </c:pt>
                <c:pt idx="11">
                  <c:v>10.63</c:v>
                </c:pt>
                <c:pt idx="12">
                  <c:v>10.27</c:v>
                </c:pt>
                <c:pt idx="13">
                  <c:v>9.42</c:v>
                </c:pt>
                <c:pt idx="14">
                  <c:v>9.02</c:v>
                </c:pt>
                <c:pt idx="15">
                  <c:v>8.26</c:v>
                </c:pt>
                <c:pt idx="16">
                  <c:v>8.59</c:v>
                </c:pt>
                <c:pt idx="17">
                  <c:v>8.33</c:v>
                </c:pt>
                <c:pt idx="18">
                  <c:v>8.6</c:v>
                </c:pt>
                <c:pt idx="19">
                  <c:v>8.01</c:v>
                </c:pt>
                <c:pt idx="20">
                  <c:v>8.08</c:v>
                </c:pt>
                <c:pt idx="21">
                  <c:v>9.82</c:v>
                </c:pt>
                <c:pt idx="22">
                  <c:v>10.77</c:v>
                </c:pt>
                <c:pt idx="23">
                  <c:v>9.27</c:v>
                </c:pt>
                <c:pt idx="24">
                  <c:v>9.4</c:v>
                </c:pt>
                <c:pt idx="25">
                  <c:v>9.47</c:v>
                </c:pt>
                <c:pt idx="26">
                  <c:v>10.49</c:v>
                </c:pt>
                <c:pt idx="27">
                  <c:v>11.39</c:v>
                </c:pt>
                <c:pt idx="28">
                  <c:v>6.31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All_mare!$AY$10:$BG$10</c:f>
              <c:numCache>
                <c:ptCount val="9"/>
                <c:pt idx="0">
                  <c:v>16.2</c:v>
                </c:pt>
                <c:pt idx="1">
                  <c:v>16.9</c:v>
                </c:pt>
                <c:pt idx="2">
                  <c:v>17.5</c:v>
                </c:pt>
                <c:pt idx="3">
                  <c:v>17.8</c:v>
                </c:pt>
                <c:pt idx="5">
                  <c:v>19.35</c:v>
                </c:pt>
                <c:pt idx="6">
                  <c:v>16</c:v>
                </c:pt>
                <c:pt idx="7">
                  <c:v>15.5</c:v>
                </c:pt>
                <c:pt idx="8">
                  <c:v>18.1</c:v>
                </c:pt>
              </c:numCache>
            </c:numRef>
          </c:xVal>
          <c:yVal>
            <c:numRef>
              <c:f>All_mare!$AY$13:$BG$13</c:f>
              <c:numCache>
                <c:ptCount val="9"/>
                <c:pt idx="0">
                  <c:v>11.2</c:v>
                </c:pt>
                <c:pt idx="1">
                  <c:v>10.8</c:v>
                </c:pt>
                <c:pt idx="2">
                  <c:v>10.8</c:v>
                </c:pt>
                <c:pt idx="3">
                  <c:v>9.8</c:v>
                </c:pt>
                <c:pt idx="5">
                  <c:v>10.4</c:v>
                </c:pt>
                <c:pt idx="6">
                  <c:v>10.6</c:v>
                </c:pt>
                <c:pt idx="7">
                  <c:v>9.9</c:v>
                </c:pt>
                <c:pt idx="8">
                  <c:v>9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All_mare!$BH$10:$BR$10</c:f>
              <c:numCache>
                <c:ptCount val="11"/>
                <c:pt idx="0">
                  <c:v>18.2</c:v>
                </c:pt>
                <c:pt idx="1">
                  <c:v>17.9</c:v>
                </c:pt>
                <c:pt idx="3">
                  <c:v>18.6</c:v>
                </c:pt>
                <c:pt idx="4">
                  <c:v>18</c:v>
                </c:pt>
                <c:pt idx="5">
                  <c:v>17.4</c:v>
                </c:pt>
                <c:pt idx="6">
                  <c:v>22.4</c:v>
                </c:pt>
                <c:pt idx="7">
                  <c:v>22.1</c:v>
                </c:pt>
                <c:pt idx="9">
                  <c:v>20.46</c:v>
                </c:pt>
                <c:pt idx="10">
                  <c:v>20.5</c:v>
                </c:pt>
              </c:numCache>
            </c:numRef>
          </c:xVal>
          <c:yVal>
            <c:numRef>
              <c:f>All_mare!$BH$13:$BR$13</c:f>
              <c:numCache>
                <c:ptCount val="11"/>
                <c:pt idx="0">
                  <c:v>10.2</c:v>
                </c:pt>
                <c:pt idx="1">
                  <c:v>9.4</c:v>
                </c:pt>
                <c:pt idx="3">
                  <c:v>10</c:v>
                </c:pt>
                <c:pt idx="4">
                  <c:v>10.1</c:v>
                </c:pt>
                <c:pt idx="5">
                  <c:v>10.6</c:v>
                </c:pt>
                <c:pt idx="6">
                  <c:v>10.8</c:v>
                </c:pt>
                <c:pt idx="7">
                  <c:v>11.6</c:v>
                </c:pt>
                <c:pt idx="9">
                  <c:v>12.49</c:v>
                </c:pt>
                <c:pt idx="10">
                  <c:v>12.7</c:v>
                </c:pt>
              </c:numCache>
            </c:numRef>
          </c:yVal>
          <c:smooth val="0"/>
        </c:ser>
        <c:axId val="38689977"/>
        <c:axId val="12665474"/>
      </c:scatterChart>
      <c:valAx>
        <c:axId val="38689977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65474"/>
        <c:crosses val="autoZero"/>
        <c:crossBetween val="midCat"/>
        <c:dispUnits/>
      </c:valAx>
      <c:valAx>
        <c:axId val="12665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CaO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899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5"/>
          <c:y val="0.5865"/>
          <c:w val="0.0895"/>
          <c:h val="0.2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FeO vs Cr2O3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325"/>
          <c:w val="0.9205"/>
          <c:h val="0.829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All_mare!$B$10:$U$10</c:f>
              <c:numCache>
                <c:ptCount val="1"/>
                <c:pt idx="0">
                  <c:v>18.9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All_mare!$V$10:$AX$10</c:f>
              <c:numCache>
                <c:ptCount val="1"/>
                <c:pt idx="0">
                  <c:v>20.15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All_mare!$AY$10:$BG$10</c:f>
              <c:numCache>
                <c:ptCount val="1"/>
                <c:pt idx="0">
                  <c:v>16.2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All_mare!$BH$10:$BR$10</c:f>
              <c:numCache>
                <c:ptCount val="1"/>
                <c:pt idx="0">
                  <c:v>18.2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Unknowns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2-9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22-7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10-22</a:t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9-13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6880403"/>
        <c:axId val="19270444"/>
      </c:scatterChart>
      <c:valAx>
        <c:axId val="46880403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FeO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70444"/>
        <c:crosses val="autoZero"/>
        <c:crossBetween val="midCat"/>
        <c:dispUnits/>
      </c:valAx>
      <c:valAx>
        <c:axId val="19270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Cr2O3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8040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0925"/>
          <c:y val="0.157"/>
          <c:w val="0.09825"/>
          <c:h val="0.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"/>
          <c:y val="0.05375"/>
          <c:w val="0.89475"/>
          <c:h val="0.889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All_mare!$B$10:$U$10</c:f>
              <c:numCache>
                <c:ptCount val="20"/>
                <c:pt idx="0">
                  <c:v>18.9</c:v>
                </c:pt>
                <c:pt idx="1">
                  <c:v>19.38</c:v>
                </c:pt>
                <c:pt idx="2">
                  <c:v>19.65</c:v>
                </c:pt>
                <c:pt idx="3">
                  <c:v>19.46</c:v>
                </c:pt>
                <c:pt idx="4">
                  <c:v>18.7</c:v>
                </c:pt>
                <c:pt idx="5">
                  <c:v>18.7</c:v>
                </c:pt>
                <c:pt idx="6">
                  <c:v>19.21</c:v>
                </c:pt>
                <c:pt idx="7">
                  <c:v>19.41</c:v>
                </c:pt>
                <c:pt idx="8">
                  <c:v>19.22</c:v>
                </c:pt>
                <c:pt idx="9">
                  <c:v>19.8</c:v>
                </c:pt>
                <c:pt idx="10">
                  <c:v>16.51</c:v>
                </c:pt>
                <c:pt idx="11">
                  <c:v>18.06</c:v>
                </c:pt>
                <c:pt idx="12">
                  <c:v>19.11</c:v>
                </c:pt>
                <c:pt idx="13">
                  <c:v>18.37</c:v>
                </c:pt>
                <c:pt idx="14">
                  <c:v>18.93</c:v>
                </c:pt>
                <c:pt idx="15">
                  <c:v>19.66</c:v>
                </c:pt>
                <c:pt idx="16">
                  <c:v>18.14</c:v>
                </c:pt>
                <c:pt idx="17">
                  <c:v>18.25</c:v>
                </c:pt>
                <c:pt idx="18">
                  <c:v>18.46</c:v>
                </c:pt>
                <c:pt idx="19">
                  <c:v>18.01</c:v>
                </c:pt>
              </c:numCache>
            </c:numRef>
          </c:xVal>
          <c:yVal>
            <c:numRef>
              <c:f>All_mare!$B$14:$U$14</c:f>
              <c:numCache>
                <c:ptCount val="20"/>
                <c:pt idx="0">
                  <c:v>0.46</c:v>
                </c:pt>
                <c:pt idx="1">
                  <c:v>0.56</c:v>
                </c:pt>
                <c:pt idx="2">
                  <c:v>0.51</c:v>
                </c:pt>
                <c:pt idx="3">
                  <c:v>0.52</c:v>
                </c:pt>
                <c:pt idx="4">
                  <c:v>0.51</c:v>
                </c:pt>
                <c:pt idx="5">
                  <c:v>0.51</c:v>
                </c:pt>
                <c:pt idx="6">
                  <c:v>0.39</c:v>
                </c:pt>
                <c:pt idx="7">
                  <c:v>0.36</c:v>
                </c:pt>
                <c:pt idx="8">
                  <c:v>0.41</c:v>
                </c:pt>
                <c:pt idx="9">
                  <c:v>0.4</c:v>
                </c:pt>
                <c:pt idx="10">
                  <c:v>0.35</c:v>
                </c:pt>
                <c:pt idx="11">
                  <c:v>0.65</c:v>
                </c:pt>
                <c:pt idx="12">
                  <c:v>0.45</c:v>
                </c:pt>
                <c:pt idx="13">
                  <c:v>0.48</c:v>
                </c:pt>
                <c:pt idx="14">
                  <c:v>0.38</c:v>
                </c:pt>
                <c:pt idx="15">
                  <c:v>0.36</c:v>
                </c:pt>
                <c:pt idx="16">
                  <c:v>0.35</c:v>
                </c:pt>
                <c:pt idx="17">
                  <c:v>0.39</c:v>
                </c:pt>
                <c:pt idx="18">
                  <c:v>0.35</c:v>
                </c:pt>
                <c:pt idx="19">
                  <c:v>0.43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All_mare!$V$10:$AX$10</c:f>
              <c:numCache>
                <c:ptCount val="29"/>
                <c:pt idx="0">
                  <c:v>20.15</c:v>
                </c:pt>
                <c:pt idx="1">
                  <c:v>19.77</c:v>
                </c:pt>
                <c:pt idx="2">
                  <c:v>19.66</c:v>
                </c:pt>
                <c:pt idx="3">
                  <c:v>19.31</c:v>
                </c:pt>
                <c:pt idx="4">
                  <c:v>19.89</c:v>
                </c:pt>
                <c:pt idx="5">
                  <c:v>20.23</c:v>
                </c:pt>
                <c:pt idx="6">
                  <c:v>20.23</c:v>
                </c:pt>
                <c:pt idx="7">
                  <c:v>20.19</c:v>
                </c:pt>
                <c:pt idx="8">
                  <c:v>20.27</c:v>
                </c:pt>
                <c:pt idx="9">
                  <c:v>19.98</c:v>
                </c:pt>
                <c:pt idx="10">
                  <c:v>20.33</c:v>
                </c:pt>
                <c:pt idx="11">
                  <c:v>19.69</c:v>
                </c:pt>
                <c:pt idx="12">
                  <c:v>19.86</c:v>
                </c:pt>
                <c:pt idx="13">
                  <c:v>21.03</c:v>
                </c:pt>
                <c:pt idx="14">
                  <c:v>21.34</c:v>
                </c:pt>
                <c:pt idx="15">
                  <c:v>21.66</c:v>
                </c:pt>
                <c:pt idx="16">
                  <c:v>20.47</c:v>
                </c:pt>
                <c:pt idx="17">
                  <c:v>20.96</c:v>
                </c:pt>
                <c:pt idx="18">
                  <c:v>20.98</c:v>
                </c:pt>
                <c:pt idx="19">
                  <c:v>21.09</c:v>
                </c:pt>
                <c:pt idx="20">
                  <c:v>22.2</c:v>
                </c:pt>
                <c:pt idx="21">
                  <c:v>22.15</c:v>
                </c:pt>
                <c:pt idx="22">
                  <c:v>21.92</c:v>
                </c:pt>
                <c:pt idx="23">
                  <c:v>22.74</c:v>
                </c:pt>
                <c:pt idx="24">
                  <c:v>22.53</c:v>
                </c:pt>
                <c:pt idx="25">
                  <c:v>21.75</c:v>
                </c:pt>
                <c:pt idx="26">
                  <c:v>21.26</c:v>
                </c:pt>
                <c:pt idx="27">
                  <c:v>20.22</c:v>
                </c:pt>
                <c:pt idx="28">
                  <c:v>22.27</c:v>
                </c:pt>
              </c:numCache>
            </c:numRef>
          </c:xVal>
          <c:yVal>
            <c:numRef>
              <c:f>All_mare!$V$14:$AX$14</c:f>
              <c:numCache>
                <c:ptCount val="29"/>
                <c:pt idx="0">
                  <c:v>0.27</c:v>
                </c:pt>
                <c:pt idx="1">
                  <c:v>0.26</c:v>
                </c:pt>
                <c:pt idx="2">
                  <c:v>0.29</c:v>
                </c:pt>
                <c:pt idx="3">
                  <c:v>0.31</c:v>
                </c:pt>
                <c:pt idx="4">
                  <c:v>0.28</c:v>
                </c:pt>
                <c:pt idx="5">
                  <c:v>0.32</c:v>
                </c:pt>
                <c:pt idx="6">
                  <c:v>0.35</c:v>
                </c:pt>
                <c:pt idx="7">
                  <c:v>0.32</c:v>
                </c:pt>
                <c:pt idx="8">
                  <c:v>0.31</c:v>
                </c:pt>
                <c:pt idx="9">
                  <c:v>0.27</c:v>
                </c:pt>
                <c:pt idx="10">
                  <c:v>0.34</c:v>
                </c:pt>
                <c:pt idx="11">
                  <c:v>0.33</c:v>
                </c:pt>
                <c:pt idx="12">
                  <c:v>0.28</c:v>
                </c:pt>
                <c:pt idx="13">
                  <c:v>0.23</c:v>
                </c:pt>
                <c:pt idx="14">
                  <c:v>0.21</c:v>
                </c:pt>
                <c:pt idx="15">
                  <c:v>0.23</c:v>
                </c:pt>
                <c:pt idx="16">
                  <c:v>0.27</c:v>
                </c:pt>
                <c:pt idx="17">
                  <c:v>0.22</c:v>
                </c:pt>
                <c:pt idx="18">
                  <c:v>0.22</c:v>
                </c:pt>
                <c:pt idx="19">
                  <c:v>0.17</c:v>
                </c:pt>
                <c:pt idx="20">
                  <c:v>0.21</c:v>
                </c:pt>
                <c:pt idx="21">
                  <c:v>0.31</c:v>
                </c:pt>
                <c:pt idx="22">
                  <c:v>0.27</c:v>
                </c:pt>
                <c:pt idx="23">
                  <c:v>0.27</c:v>
                </c:pt>
                <c:pt idx="24">
                  <c:v>0.27</c:v>
                </c:pt>
                <c:pt idx="25">
                  <c:v>0.38</c:v>
                </c:pt>
                <c:pt idx="26">
                  <c:v>0.31</c:v>
                </c:pt>
                <c:pt idx="27">
                  <c:v>0.29</c:v>
                </c:pt>
                <c:pt idx="28">
                  <c:v>0.16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All_mare!$AY$10:$BG$10</c:f>
              <c:numCache>
                <c:ptCount val="9"/>
                <c:pt idx="0">
                  <c:v>16.2</c:v>
                </c:pt>
                <c:pt idx="1">
                  <c:v>16.9</c:v>
                </c:pt>
                <c:pt idx="2">
                  <c:v>17.5</c:v>
                </c:pt>
                <c:pt idx="3">
                  <c:v>17.8</c:v>
                </c:pt>
                <c:pt idx="5">
                  <c:v>19.35</c:v>
                </c:pt>
                <c:pt idx="6">
                  <c:v>16</c:v>
                </c:pt>
                <c:pt idx="7">
                  <c:v>15.5</c:v>
                </c:pt>
                <c:pt idx="8">
                  <c:v>18.1</c:v>
                </c:pt>
              </c:numCache>
            </c:numRef>
          </c:xVal>
          <c:yVal>
            <c:numRef>
              <c:f>All_mare!$AY$14:$BG$14</c:f>
              <c:numCache>
                <c:ptCount val="9"/>
                <c:pt idx="0">
                  <c:v>0.6</c:v>
                </c:pt>
                <c:pt idx="1">
                  <c:v>0.42</c:v>
                </c:pt>
                <c:pt idx="2">
                  <c:v>0.39</c:v>
                </c:pt>
                <c:pt idx="3">
                  <c:v>0.32</c:v>
                </c:pt>
                <c:pt idx="5">
                  <c:v>0.33</c:v>
                </c:pt>
                <c:pt idx="6">
                  <c:v>0.41</c:v>
                </c:pt>
                <c:pt idx="7">
                  <c:v>0.37</c:v>
                </c:pt>
                <c:pt idx="8">
                  <c:v>0.34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All_mare!$BH$10:$BR$10</c:f>
              <c:numCache>
                <c:ptCount val="11"/>
                <c:pt idx="0">
                  <c:v>18.2</c:v>
                </c:pt>
                <c:pt idx="1">
                  <c:v>17.9</c:v>
                </c:pt>
                <c:pt idx="3">
                  <c:v>18.6</c:v>
                </c:pt>
                <c:pt idx="4">
                  <c:v>18</c:v>
                </c:pt>
                <c:pt idx="5">
                  <c:v>17.4</c:v>
                </c:pt>
                <c:pt idx="6">
                  <c:v>22.4</c:v>
                </c:pt>
                <c:pt idx="7">
                  <c:v>22.1</c:v>
                </c:pt>
                <c:pt idx="9">
                  <c:v>20.46</c:v>
                </c:pt>
                <c:pt idx="10">
                  <c:v>20.5</c:v>
                </c:pt>
              </c:numCache>
            </c:numRef>
          </c:xVal>
          <c:yVal>
            <c:numRef>
              <c:f>All_mare!$BH$14:$BR$14</c:f>
              <c:numCache>
                <c:ptCount val="11"/>
                <c:pt idx="0">
                  <c:v>0.15</c:v>
                </c:pt>
                <c:pt idx="1">
                  <c:v>0.06</c:v>
                </c:pt>
                <c:pt idx="3">
                  <c:v>0.12</c:v>
                </c:pt>
                <c:pt idx="4">
                  <c:v>0.14</c:v>
                </c:pt>
                <c:pt idx="5">
                  <c:v>0.13</c:v>
                </c:pt>
                <c:pt idx="6">
                  <c:v>0.21</c:v>
                </c:pt>
                <c:pt idx="7">
                  <c:v>0.27</c:v>
                </c:pt>
                <c:pt idx="9">
                  <c:v>0.1</c:v>
                </c:pt>
                <c:pt idx="10">
                  <c:v>0.24</c:v>
                </c:pt>
              </c:numCache>
            </c:numRef>
          </c:yVal>
          <c:smooth val="0"/>
        </c:ser>
        <c:ser>
          <c:idx val="5"/>
          <c:order val="4"/>
          <c:tx>
            <c:v>Ap 14 Black Glass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All_mare!$BS$10:$BT$10</c:f>
              <c:numCache>
                <c:ptCount val="2"/>
                <c:pt idx="0">
                  <c:v>22.43</c:v>
                </c:pt>
                <c:pt idx="1">
                  <c:v>23.48</c:v>
                </c:pt>
              </c:numCache>
            </c:numRef>
          </c:xVal>
          <c:yVal>
            <c:numRef>
              <c:f>All_mare!$BS$14:$BT$14</c:f>
              <c:numCache>
                <c:ptCount val="2"/>
                <c:pt idx="0">
                  <c:v>0.2</c:v>
                </c:pt>
                <c:pt idx="1">
                  <c:v>0.45</c:v>
                </c:pt>
              </c:numCache>
            </c:numRef>
          </c:yVal>
          <c:smooth val="0"/>
        </c:ser>
        <c:axId val="39216269"/>
        <c:axId val="17402102"/>
      </c:scatterChart>
      <c:valAx>
        <c:axId val="39216269"/>
        <c:scaling>
          <c:orientation val="minMax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FeO (wt %)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02102"/>
        <c:crosses val="autoZero"/>
        <c:crossBetween val="midCat"/>
        <c:dispUnits/>
      </c:valAx>
      <c:valAx>
        <c:axId val="17402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Na2O (wt %)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2162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"/>
          <c:y val="0.11225"/>
          <c:w val="0.2905"/>
          <c:h val="0.3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Na2O vs Cr2O3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15"/>
          <c:w val="0.91375"/>
          <c:h val="0.8315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All_mare!$B$14:$U$14</c:f>
              <c:numCache>
                <c:ptCount val="1"/>
                <c:pt idx="0">
                  <c:v>0.46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All_mare!$V$14:$AX$14</c:f>
              <c:numCache>
                <c:ptCount val="1"/>
                <c:pt idx="0">
                  <c:v>0.27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All_mare!$AY$14:$BG$14</c:f>
              <c:numCache>
                <c:ptCount val="1"/>
                <c:pt idx="0">
                  <c:v>0.6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All_mare!$BH$14:$BR$14</c:f>
              <c:numCache>
                <c:ptCount val="1"/>
                <c:pt idx="0">
                  <c:v>0.15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2401191"/>
        <c:axId val="284128"/>
      </c:scatterChart>
      <c:valAx>
        <c:axId val="22401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Na2O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128"/>
        <c:crosses val="autoZero"/>
        <c:crossBetween val="midCat"/>
        <c:dispUnits/>
      </c:valAx>
      <c:valAx>
        <c:axId val="284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Cr2O3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011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5"/>
          <c:y val="0.173"/>
          <c:w val="0.12675"/>
          <c:h val="0.25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CaO vs. na2O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9825"/>
          <c:w val="0.9345"/>
          <c:h val="0.84425"/>
        </c:manualLayout>
      </c:layout>
      <c:scatterChart>
        <c:scatterStyle val="lineMarker"/>
        <c:varyColors val="0"/>
        <c:ser>
          <c:idx val="0"/>
          <c:order val="0"/>
          <c:tx>
            <c:v>High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All_mare!$B$13:$U$13</c:f>
              <c:numCache>
                <c:ptCount val="20"/>
                <c:pt idx="0">
                  <c:v>10.7</c:v>
                </c:pt>
                <c:pt idx="1">
                  <c:v>10.42</c:v>
                </c:pt>
                <c:pt idx="2">
                  <c:v>10.65</c:v>
                </c:pt>
                <c:pt idx="3">
                  <c:v>10.66</c:v>
                </c:pt>
                <c:pt idx="4">
                  <c:v>11</c:v>
                </c:pt>
                <c:pt idx="5">
                  <c:v>11</c:v>
                </c:pt>
                <c:pt idx="6">
                  <c:v>11.32</c:v>
                </c:pt>
                <c:pt idx="7">
                  <c:v>11.17</c:v>
                </c:pt>
                <c:pt idx="8">
                  <c:v>11.47</c:v>
                </c:pt>
                <c:pt idx="9">
                  <c:v>11.13</c:v>
                </c:pt>
                <c:pt idx="10">
                  <c:v>12.65</c:v>
                </c:pt>
                <c:pt idx="11">
                  <c:v>11.81</c:v>
                </c:pt>
                <c:pt idx="12">
                  <c:v>12.15</c:v>
                </c:pt>
                <c:pt idx="13">
                  <c:v>12.22</c:v>
                </c:pt>
                <c:pt idx="14">
                  <c:v>10.78</c:v>
                </c:pt>
                <c:pt idx="15">
                  <c:v>10.74</c:v>
                </c:pt>
                <c:pt idx="16">
                  <c:v>10.32</c:v>
                </c:pt>
                <c:pt idx="17">
                  <c:v>10.28</c:v>
                </c:pt>
                <c:pt idx="18">
                  <c:v>10.07</c:v>
                </c:pt>
                <c:pt idx="19">
                  <c:v>12.35</c:v>
                </c:pt>
              </c:numCache>
            </c:numRef>
          </c:xVal>
          <c:yVal>
            <c:numRef>
              <c:f>All_mare!$B$14:$U$14</c:f>
              <c:numCache>
                <c:ptCount val="20"/>
                <c:pt idx="0">
                  <c:v>0.46</c:v>
                </c:pt>
                <c:pt idx="1">
                  <c:v>0.56</c:v>
                </c:pt>
                <c:pt idx="2">
                  <c:v>0.51</c:v>
                </c:pt>
                <c:pt idx="3">
                  <c:v>0.52</c:v>
                </c:pt>
                <c:pt idx="4">
                  <c:v>0.51</c:v>
                </c:pt>
                <c:pt idx="5">
                  <c:v>0.51</c:v>
                </c:pt>
                <c:pt idx="6">
                  <c:v>0.39</c:v>
                </c:pt>
                <c:pt idx="7">
                  <c:v>0.36</c:v>
                </c:pt>
                <c:pt idx="8">
                  <c:v>0.41</c:v>
                </c:pt>
                <c:pt idx="9">
                  <c:v>0.4</c:v>
                </c:pt>
                <c:pt idx="10">
                  <c:v>0.35</c:v>
                </c:pt>
                <c:pt idx="11">
                  <c:v>0.65</c:v>
                </c:pt>
                <c:pt idx="12">
                  <c:v>0.45</c:v>
                </c:pt>
                <c:pt idx="13">
                  <c:v>0.48</c:v>
                </c:pt>
                <c:pt idx="14">
                  <c:v>0.38</c:v>
                </c:pt>
                <c:pt idx="15">
                  <c:v>0.36</c:v>
                </c:pt>
                <c:pt idx="16">
                  <c:v>0.35</c:v>
                </c:pt>
                <c:pt idx="17">
                  <c:v>0.39</c:v>
                </c:pt>
                <c:pt idx="18">
                  <c:v>0.35</c:v>
                </c:pt>
                <c:pt idx="19">
                  <c:v>0.43</c:v>
                </c:pt>
              </c:numCache>
            </c:numRef>
          </c:yVal>
          <c:smooth val="0"/>
        </c:ser>
        <c:ser>
          <c:idx val="1"/>
          <c:order val="1"/>
          <c:tx>
            <c:v>Low Ti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All_mare!$V$13:$AX$13</c:f>
              <c:numCache>
                <c:ptCount val="29"/>
                <c:pt idx="0">
                  <c:v>10.8</c:v>
                </c:pt>
                <c:pt idx="1">
                  <c:v>11.01</c:v>
                </c:pt>
                <c:pt idx="2">
                  <c:v>10.94</c:v>
                </c:pt>
                <c:pt idx="3">
                  <c:v>11.38</c:v>
                </c:pt>
                <c:pt idx="4">
                  <c:v>11.77</c:v>
                </c:pt>
                <c:pt idx="5">
                  <c:v>10.43</c:v>
                </c:pt>
                <c:pt idx="6">
                  <c:v>10.52</c:v>
                </c:pt>
                <c:pt idx="7">
                  <c:v>10.34</c:v>
                </c:pt>
                <c:pt idx="8">
                  <c:v>10.62</c:v>
                </c:pt>
                <c:pt idx="9">
                  <c:v>10.58</c:v>
                </c:pt>
                <c:pt idx="10">
                  <c:v>10.52</c:v>
                </c:pt>
                <c:pt idx="11">
                  <c:v>10.63</c:v>
                </c:pt>
                <c:pt idx="12">
                  <c:v>10.27</c:v>
                </c:pt>
                <c:pt idx="13">
                  <c:v>9.42</c:v>
                </c:pt>
                <c:pt idx="14">
                  <c:v>9.02</c:v>
                </c:pt>
                <c:pt idx="15">
                  <c:v>8.26</c:v>
                </c:pt>
                <c:pt idx="16">
                  <c:v>8.59</c:v>
                </c:pt>
                <c:pt idx="17">
                  <c:v>8.33</c:v>
                </c:pt>
                <c:pt idx="18">
                  <c:v>8.6</c:v>
                </c:pt>
                <c:pt idx="19">
                  <c:v>8.01</c:v>
                </c:pt>
                <c:pt idx="20">
                  <c:v>8.08</c:v>
                </c:pt>
                <c:pt idx="21">
                  <c:v>9.82</c:v>
                </c:pt>
                <c:pt idx="22">
                  <c:v>10.77</c:v>
                </c:pt>
                <c:pt idx="23">
                  <c:v>9.27</c:v>
                </c:pt>
                <c:pt idx="24">
                  <c:v>9.4</c:v>
                </c:pt>
                <c:pt idx="25">
                  <c:v>9.47</c:v>
                </c:pt>
                <c:pt idx="26">
                  <c:v>10.49</c:v>
                </c:pt>
                <c:pt idx="27">
                  <c:v>11.39</c:v>
                </c:pt>
                <c:pt idx="28">
                  <c:v>6.31</c:v>
                </c:pt>
              </c:numCache>
            </c:numRef>
          </c:xVal>
          <c:yVal>
            <c:numRef>
              <c:f>All_mare!$V$14:$AX$14</c:f>
              <c:numCache>
                <c:ptCount val="29"/>
                <c:pt idx="0">
                  <c:v>0.27</c:v>
                </c:pt>
                <c:pt idx="1">
                  <c:v>0.26</c:v>
                </c:pt>
                <c:pt idx="2">
                  <c:v>0.29</c:v>
                </c:pt>
                <c:pt idx="3">
                  <c:v>0.31</c:v>
                </c:pt>
                <c:pt idx="4">
                  <c:v>0.28</c:v>
                </c:pt>
                <c:pt idx="5">
                  <c:v>0.32</c:v>
                </c:pt>
                <c:pt idx="6">
                  <c:v>0.35</c:v>
                </c:pt>
                <c:pt idx="7">
                  <c:v>0.32</c:v>
                </c:pt>
                <c:pt idx="8">
                  <c:v>0.31</c:v>
                </c:pt>
                <c:pt idx="9">
                  <c:v>0.27</c:v>
                </c:pt>
                <c:pt idx="10">
                  <c:v>0.34</c:v>
                </c:pt>
                <c:pt idx="11">
                  <c:v>0.33</c:v>
                </c:pt>
                <c:pt idx="12">
                  <c:v>0.28</c:v>
                </c:pt>
                <c:pt idx="13">
                  <c:v>0.23</c:v>
                </c:pt>
                <c:pt idx="14">
                  <c:v>0.21</c:v>
                </c:pt>
                <c:pt idx="15">
                  <c:v>0.23</c:v>
                </c:pt>
                <c:pt idx="16">
                  <c:v>0.27</c:v>
                </c:pt>
                <c:pt idx="17">
                  <c:v>0.22</c:v>
                </c:pt>
                <c:pt idx="18">
                  <c:v>0.22</c:v>
                </c:pt>
                <c:pt idx="19">
                  <c:v>0.17</c:v>
                </c:pt>
                <c:pt idx="20">
                  <c:v>0.21</c:v>
                </c:pt>
                <c:pt idx="21">
                  <c:v>0.31</c:v>
                </c:pt>
                <c:pt idx="22">
                  <c:v>0.27</c:v>
                </c:pt>
                <c:pt idx="23">
                  <c:v>0.27</c:v>
                </c:pt>
                <c:pt idx="24">
                  <c:v>0.27</c:v>
                </c:pt>
                <c:pt idx="25">
                  <c:v>0.38</c:v>
                </c:pt>
                <c:pt idx="26">
                  <c:v>0.31</c:v>
                </c:pt>
                <c:pt idx="27">
                  <c:v>0.29</c:v>
                </c:pt>
                <c:pt idx="28">
                  <c:v>0.16</c:v>
                </c:pt>
              </c:numCache>
            </c:numRef>
          </c:yVal>
          <c:smooth val="0"/>
        </c:ser>
        <c:ser>
          <c:idx val="2"/>
          <c:order val="2"/>
          <c:tx>
            <c:v>High 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All_mare!$AY$13:$BG$13</c:f>
              <c:numCache>
                <c:ptCount val="9"/>
                <c:pt idx="0">
                  <c:v>11.2</c:v>
                </c:pt>
                <c:pt idx="1">
                  <c:v>10.8</c:v>
                </c:pt>
                <c:pt idx="2">
                  <c:v>10.8</c:v>
                </c:pt>
                <c:pt idx="3">
                  <c:v>9.8</c:v>
                </c:pt>
                <c:pt idx="5">
                  <c:v>10.4</c:v>
                </c:pt>
                <c:pt idx="6">
                  <c:v>10.6</c:v>
                </c:pt>
                <c:pt idx="7">
                  <c:v>9.9</c:v>
                </c:pt>
                <c:pt idx="8">
                  <c:v>9</c:v>
                </c:pt>
              </c:numCache>
            </c:numRef>
          </c:xVal>
          <c:yVal>
            <c:numRef>
              <c:f>All_mare!$AY$14:$BG$14</c:f>
              <c:numCache>
                <c:ptCount val="9"/>
                <c:pt idx="0">
                  <c:v>0.6</c:v>
                </c:pt>
                <c:pt idx="1">
                  <c:v>0.42</c:v>
                </c:pt>
                <c:pt idx="2">
                  <c:v>0.39</c:v>
                </c:pt>
                <c:pt idx="3">
                  <c:v>0.32</c:v>
                </c:pt>
                <c:pt idx="5">
                  <c:v>0.33</c:v>
                </c:pt>
                <c:pt idx="6">
                  <c:v>0.41</c:v>
                </c:pt>
                <c:pt idx="7">
                  <c:v>0.37</c:v>
                </c:pt>
                <c:pt idx="8">
                  <c:v>0.34</c:v>
                </c:pt>
              </c:numCache>
            </c:numRef>
          </c:yVal>
          <c:smooth val="0"/>
        </c:ser>
        <c:ser>
          <c:idx val="3"/>
          <c:order val="3"/>
          <c:tx>
            <c:v>VLT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All_mare!$BH$13:$BR$13</c:f>
              <c:numCache>
                <c:ptCount val="11"/>
                <c:pt idx="0">
                  <c:v>10.2</c:v>
                </c:pt>
                <c:pt idx="1">
                  <c:v>9.4</c:v>
                </c:pt>
                <c:pt idx="3">
                  <c:v>10</c:v>
                </c:pt>
                <c:pt idx="4">
                  <c:v>10.1</c:v>
                </c:pt>
                <c:pt idx="5">
                  <c:v>10.6</c:v>
                </c:pt>
                <c:pt idx="6">
                  <c:v>10.8</c:v>
                </c:pt>
                <c:pt idx="7">
                  <c:v>11.6</c:v>
                </c:pt>
                <c:pt idx="9">
                  <c:v>12.49</c:v>
                </c:pt>
                <c:pt idx="10">
                  <c:v>12.7</c:v>
                </c:pt>
              </c:numCache>
            </c:numRef>
          </c:xVal>
          <c:yVal>
            <c:numRef>
              <c:f>All_mare!$BH$14:$BR$14</c:f>
              <c:numCache>
                <c:ptCount val="11"/>
                <c:pt idx="0">
                  <c:v>0.15</c:v>
                </c:pt>
                <c:pt idx="1">
                  <c:v>0.06</c:v>
                </c:pt>
                <c:pt idx="3">
                  <c:v>0.12</c:v>
                </c:pt>
                <c:pt idx="4">
                  <c:v>0.14</c:v>
                </c:pt>
                <c:pt idx="5">
                  <c:v>0.13</c:v>
                </c:pt>
                <c:pt idx="6">
                  <c:v>0.21</c:v>
                </c:pt>
                <c:pt idx="7">
                  <c:v>0.27</c:v>
                </c:pt>
                <c:pt idx="9">
                  <c:v>0.1</c:v>
                </c:pt>
                <c:pt idx="10">
                  <c:v>0.24</c:v>
                </c:pt>
              </c:numCache>
            </c:numRef>
          </c:yVal>
          <c:smooth val="0"/>
        </c:ser>
        <c:ser>
          <c:idx val="4"/>
          <c:order val="4"/>
          <c:tx>
            <c:v>Unknowns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#REF!</c:f>
              <c:numCache>
                <c:ptCount val="1"/>
                <c:pt idx="0">
                  <c:v>1</c:v>
                </c:pt>
              </c:numCache>
            </c:num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2557153"/>
        <c:axId val="23014378"/>
      </c:scatterChart>
      <c:valAx>
        <c:axId val="2557153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14378"/>
        <c:crosses val="autoZero"/>
        <c:crossBetween val="midCat"/>
        <c:dispUnits/>
      </c:valAx>
      <c:valAx>
        <c:axId val="230143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Na2O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71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131"/>
          <c:y val="0.12825"/>
          <c:w val="0.10925"/>
          <c:h val="0.2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CaO vs Cr2O3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08"/>
          <c:w val="0.9365"/>
          <c:h val="0.86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All_mare!$B$13:$U$13</c:f>
              <c:numCache>
                <c:ptCount val="1"/>
                <c:pt idx="0">
                  <c:v>10.7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All_mare!$V$13:$AX$13</c:f>
              <c:numCache>
                <c:ptCount val="1"/>
                <c:pt idx="0">
                  <c:v>10.8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All_mare!$AY$13:$BG$13</c:f>
              <c:numCache>
                <c:ptCount val="1"/>
                <c:pt idx="0">
                  <c:v>11.2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All_mare!$BH$13:$BR$13</c:f>
              <c:numCache>
                <c:ptCount val="1"/>
                <c:pt idx="0">
                  <c:v>10.2</c:v>
                </c:pt>
              </c:numCache>
            </c:numRef>
          </c:xVal>
          <c:yVal>
            <c:numRef>
              <c:f>All_mare!#REF!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802811"/>
        <c:axId val="52225300"/>
      </c:scatterChart>
      <c:valAx>
        <c:axId val="5802811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CaO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225300"/>
        <c:crosses val="autoZero"/>
        <c:crossBetween val="midCat"/>
        <c:dispUnits/>
      </c:valAx>
      <c:valAx>
        <c:axId val="52225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Cr2O3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28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2115"/>
          <c:w val="0.0742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107"/>
  <sheetViews>
    <sheetView tabSelected="1" zoomScale="80" zoomScaleNormal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6.7109375" style="1" customWidth="1"/>
    <col min="2" max="63" width="7.7109375" style="1" customWidth="1"/>
    <col min="64" max="64" width="9.28125" style="1" customWidth="1"/>
    <col min="65" max="65" width="9.421875" style="1" customWidth="1"/>
    <col min="66" max="73" width="7.7109375" style="1" customWidth="1"/>
    <col min="74" max="74" width="7.7109375" style="5" customWidth="1"/>
    <col min="75" max="77" width="7.7109375" style="1" customWidth="1"/>
    <col min="78" max="80" width="9.140625" style="1" customWidth="1"/>
    <col min="81" max="84" width="9.28125" style="1" bestFit="1" customWidth="1"/>
    <col min="85" max="16384" width="9.140625" style="1" customWidth="1"/>
  </cols>
  <sheetData>
    <row r="1" ht="15">
      <c r="A1" s="16" t="s">
        <v>58</v>
      </c>
    </row>
    <row r="2" spans="1:74" s="3" customFormat="1" ht="12.75" customHeight="1">
      <c r="A2" s="3" t="s">
        <v>11</v>
      </c>
      <c r="B2" s="31" t="s">
        <v>13</v>
      </c>
      <c r="C2" s="31"/>
      <c r="D2" s="31"/>
      <c r="E2" s="31"/>
      <c r="F2" s="31"/>
      <c r="G2" s="31"/>
      <c r="H2" s="32" t="s">
        <v>14</v>
      </c>
      <c r="I2" s="32"/>
      <c r="J2" s="32"/>
      <c r="K2" s="32"/>
      <c r="L2" s="32"/>
      <c r="M2" s="32"/>
      <c r="N2" s="32"/>
      <c r="O2" s="32"/>
      <c r="P2" s="33" t="s">
        <v>15</v>
      </c>
      <c r="Q2" s="33"/>
      <c r="R2" s="33"/>
      <c r="S2" s="33"/>
      <c r="T2" s="33"/>
      <c r="U2" s="33"/>
      <c r="V2" s="32" t="s">
        <v>16</v>
      </c>
      <c r="W2" s="32"/>
      <c r="X2" s="32"/>
      <c r="Y2" s="32"/>
      <c r="Z2" s="32"/>
      <c r="AA2" s="31" t="s">
        <v>17</v>
      </c>
      <c r="AB2" s="31"/>
      <c r="AC2" s="31"/>
      <c r="AD2" s="31"/>
      <c r="AE2" s="31"/>
      <c r="AF2" s="31"/>
      <c r="AG2" s="31"/>
      <c r="AH2" s="31"/>
      <c r="AI2" s="32" t="s">
        <v>18</v>
      </c>
      <c r="AJ2" s="32"/>
      <c r="AK2" s="32"/>
      <c r="AL2" s="32"/>
      <c r="AM2" s="32"/>
      <c r="AN2" s="32"/>
      <c r="AO2" s="32"/>
      <c r="AP2" s="32"/>
      <c r="AQ2" s="33" t="s">
        <v>19</v>
      </c>
      <c r="AR2" s="33"/>
      <c r="AS2" s="33"/>
      <c r="AT2" s="33"/>
      <c r="AU2" s="34" t="s">
        <v>20</v>
      </c>
      <c r="AV2" s="34"/>
      <c r="AW2" s="34"/>
      <c r="AX2" s="34"/>
      <c r="AY2" s="33" t="s">
        <v>62</v>
      </c>
      <c r="AZ2" s="33"/>
      <c r="BA2" s="33"/>
      <c r="BB2" s="33"/>
      <c r="BC2" s="35"/>
      <c r="BD2" s="35"/>
      <c r="BE2" s="34" t="s">
        <v>21</v>
      </c>
      <c r="BF2" s="34"/>
      <c r="BG2" s="34"/>
      <c r="BH2" s="31" t="s">
        <v>22</v>
      </c>
      <c r="BI2" s="31"/>
      <c r="BJ2" s="31"/>
      <c r="BK2" s="31"/>
      <c r="BL2" s="31"/>
      <c r="BM2" s="31"/>
      <c r="BN2" s="32" t="s">
        <v>23</v>
      </c>
      <c r="BO2" s="32"/>
      <c r="BP2" s="32"/>
      <c r="BQ2" s="32"/>
      <c r="BR2" s="32"/>
      <c r="BS2" s="31" t="s">
        <v>57</v>
      </c>
      <c r="BT2" s="31"/>
      <c r="BU2" s="31"/>
      <c r="BV2" s="7"/>
    </row>
    <row r="3" spans="1:77" s="15" customFormat="1" ht="12">
      <c r="A3" s="29" t="s">
        <v>61</v>
      </c>
      <c r="B3" s="25">
        <v>10022</v>
      </c>
      <c r="C3" s="25">
        <v>10057</v>
      </c>
      <c r="D3" s="25">
        <v>10017</v>
      </c>
      <c r="E3" s="25">
        <v>10024</v>
      </c>
      <c r="F3" s="25">
        <v>10072</v>
      </c>
      <c r="G3" s="25">
        <v>10049</v>
      </c>
      <c r="H3" s="25">
        <v>10020</v>
      </c>
      <c r="I3" s="25">
        <v>10045</v>
      </c>
      <c r="J3" s="25">
        <v>10062</v>
      </c>
      <c r="K3" s="25">
        <v>10003</v>
      </c>
      <c r="L3" s="25">
        <v>10050</v>
      </c>
      <c r="M3" s="25">
        <v>10058</v>
      </c>
      <c r="N3" s="25">
        <v>10047</v>
      </c>
      <c r="O3" s="25">
        <v>10044</v>
      </c>
      <c r="P3" s="25">
        <v>74235</v>
      </c>
      <c r="Q3" s="25">
        <v>70215</v>
      </c>
      <c r="R3" s="25">
        <v>74275</v>
      </c>
      <c r="S3" s="25">
        <v>70017</v>
      </c>
      <c r="T3" s="25">
        <v>70035</v>
      </c>
      <c r="U3" s="25">
        <v>75055</v>
      </c>
      <c r="V3" s="25">
        <v>12052</v>
      </c>
      <c r="W3" s="25">
        <v>12053</v>
      </c>
      <c r="X3" s="25">
        <v>12065</v>
      </c>
      <c r="Y3" s="25">
        <v>12021</v>
      </c>
      <c r="Z3" s="25">
        <v>12064</v>
      </c>
      <c r="AA3" s="25">
        <v>15597</v>
      </c>
      <c r="AB3" s="25">
        <v>15595</v>
      </c>
      <c r="AC3" s="25">
        <v>15499</v>
      </c>
      <c r="AD3" s="25">
        <v>15476</v>
      </c>
      <c r="AE3" s="25">
        <v>15475</v>
      </c>
      <c r="AF3" s="25">
        <v>15076</v>
      </c>
      <c r="AG3" s="25">
        <v>15085</v>
      </c>
      <c r="AH3" s="25">
        <v>15058</v>
      </c>
      <c r="AI3" s="25">
        <v>12009</v>
      </c>
      <c r="AJ3" s="25">
        <v>12004</v>
      </c>
      <c r="AK3" s="25">
        <v>12002</v>
      </c>
      <c r="AL3" s="25">
        <v>12075</v>
      </c>
      <c r="AM3" s="25">
        <v>12018</v>
      </c>
      <c r="AN3" s="25">
        <v>12020</v>
      </c>
      <c r="AO3" s="25">
        <v>12040</v>
      </c>
      <c r="AP3" s="25">
        <v>12035</v>
      </c>
      <c r="AQ3" s="25">
        <v>15545</v>
      </c>
      <c r="AR3" s="25">
        <v>15556</v>
      </c>
      <c r="AS3" s="25">
        <v>15016</v>
      </c>
      <c r="AT3" s="25">
        <v>15555</v>
      </c>
      <c r="AU3" s="25">
        <v>12022</v>
      </c>
      <c r="AV3" s="25">
        <v>12063</v>
      </c>
      <c r="AW3" s="25">
        <v>12051</v>
      </c>
      <c r="AX3" s="25">
        <v>12005</v>
      </c>
      <c r="AY3" s="25">
        <v>14321</v>
      </c>
      <c r="AZ3" s="25">
        <v>14321</v>
      </c>
      <c r="BA3" s="25">
        <v>14321</v>
      </c>
      <c r="BB3" s="25">
        <v>14053</v>
      </c>
      <c r="BC3" s="25">
        <v>14702</v>
      </c>
      <c r="BD3" s="25" t="s">
        <v>71</v>
      </c>
      <c r="BE3" s="26" t="s">
        <v>72</v>
      </c>
      <c r="BF3" s="27" t="s">
        <v>74</v>
      </c>
      <c r="BG3" s="27" t="s">
        <v>72</v>
      </c>
      <c r="BH3" s="26" t="s">
        <v>77</v>
      </c>
      <c r="BI3" s="27" t="s">
        <v>79</v>
      </c>
      <c r="BJ3" s="26" t="s">
        <v>79</v>
      </c>
      <c r="BK3" s="25">
        <v>78526</v>
      </c>
      <c r="BL3" s="25" t="s">
        <v>82</v>
      </c>
      <c r="BM3" s="25" t="s">
        <v>84</v>
      </c>
      <c r="BN3" s="25">
        <v>24077</v>
      </c>
      <c r="BO3" s="25">
        <v>24174</v>
      </c>
      <c r="BP3" s="25">
        <v>24109</v>
      </c>
      <c r="BQ3" s="25">
        <v>24182</v>
      </c>
      <c r="BR3" s="25">
        <v>24109</v>
      </c>
      <c r="BS3" s="25" t="s">
        <v>63</v>
      </c>
      <c r="BT3" s="25" t="s">
        <v>63</v>
      </c>
      <c r="BU3" s="25" t="s">
        <v>63</v>
      </c>
      <c r="BV3" s="12"/>
      <c r="BW3" s="18" t="s">
        <v>54</v>
      </c>
      <c r="BX3" s="18" t="s">
        <v>55</v>
      </c>
      <c r="BY3" s="18" t="s">
        <v>56</v>
      </c>
    </row>
    <row r="4" spans="1:77" s="15" customFormat="1" ht="12">
      <c r="A4" s="29" t="s">
        <v>65</v>
      </c>
      <c r="B4" s="25"/>
      <c r="C4" s="25"/>
      <c r="D4" s="25" t="s">
        <v>66</v>
      </c>
      <c r="E4" s="25"/>
      <c r="F4" s="25" t="s">
        <v>66</v>
      </c>
      <c r="G4" s="25"/>
      <c r="H4" s="25" t="s">
        <v>66</v>
      </c>
      <c r="I4" s="25"/>
      <c r="J4" s="25"/>
      <c r="K4" s="25" t="s">
        <v>66</v>
      </c>
      <c r="L4" s="25"/>
      <c r="M4" s="25"/>
      <c r="N4" s="25"/>
      <c r="O4" s="25" t="s">
        <v>66</v>
      </c>
      <c r="P4" s="25"/>
      <c r="Q4" s="25"/>
      <c r="R4" s="25"/>
      <c r="S4" s="25"/>
      <c r="T4" s="25"/>
      <c r="U4" s="25"/>
      <c r="V4" s="25"/>
      <c r="W4" s="25"/>
      <c r="X4" s="25" t="s">
        <v>66</v>
      </c>
      <c r="Y4" s="25" t="s">
        <v>66</v>
      </c>
      <c r="Z4" s="25"/>
      <c r="AA4" s="25"/>
      <c r="AB4" s="25"/>
      <c r="AC4" s="25"/>
      <c r="AD4" s="25" t="s">
        <v>66</v>
      </c>
      <c r="AE4" s="25"/>
      <c r="AF4" s="25"/>
      <c r="AG4" s="25"/>
      <c r="AH4" s="25"/>
      <c r="AI4" s="25"/>
      <c r="AJ4" s="25"/>
      <c r="AK4" s="25"/>
      <c r="AL4" s="25" t="s">
        <v>66</v>
      </c>
      <c r="AM4" s="25"/>
      <c r="AN4" s="25"/>
      <c r="AO4" s="25" t="s">
        <v>66</v>
      </c>
      <c r="AP4" s="25"/>
      <c r="AQ4" s="25" t="s">
        <v>66</v>
      </c>
      <c r="AR4" s="25"/>
      <c r="AS4" s="25"/>
      <c r="AT4" s="25"/>
      <c r="AU4" s="25"/>
      <c r="AV4" s="25"/>
      <c r="AW4" s="25" t="s">
        <v>66</v>
      </c>
      <c r="AX4" s="25"/>
      <c r="AY4" s="25" t="s">
        <v>67</v>
      </c>
      <c r="AZ4" s="25" t="s">
        <v>68</v>
      </c>
      <c r="BA4" s="25" t="s">
        <v>69</v>
      </c>
      <c r="BB4" s="25"/>
      <c r="BC4" s="25"/>
      <c r="BD4" s="25" t="s">
        <v>70</v>
      </c>
      <c r="BE4" s="28" t="s">
        <v>73</v>
      </c>
      <c r="BF4" s="25" t="s">
        <v>75</v>
      </c>
      <c r="BG4" s="25" t="s">
        <v>76</v>
      </c>
      <c r="BH4" s="28" t="s">
        <v>78</v>
      </c>
      <c r="BI4" s="25" t="s">
        <v>80</v>
      </c>
      <c r="BJ4" s="28" t="s">
        <v>81</v>
      </c>
      <c r="BK4" s="25" t="s">
        <v>66</v>
      </c>
      <c r="BL4" s="25" t="s">
        <v>83</v>
      </c>
      <c r="BM4" s="25" t="s">
        <v>83</v>
      </c>
      <c r="BN4" s="25" t="s">
        <v>85</v>
      </c>
      <c r="BO4" s="25" t="s">
        <v>86</v>
      </c>
      <c r="BP4" s="25" t="s">
        <v>87</v>
      </c>
      <c r="BQ4" s="25" t="s">
        <v>88</v>
      </c>
      <c r="BR4" s="25" t="s">
        <v>89</v>
      </c>
      <c r="BS4" s="25" t="s">
        <v>90</v>
      </c>
      <c r="BT4" s="25" t="s">
        <v>64</v>
      </c>
      <c r="BU4" s="25" t="s">
        <v>90</v>
      </c>
      <c r="BV4" s="12"/>
      <c r="BW4" s="18"/>
      <c r="BX4" s="18"/>
      <c r="BY4" s="18"/>
    </row>
    <row r="5" spans="1:77" s="15" customFormat="1" ht="12">
      <c r="A5" s="29" t="s">
        <v>93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8"/>
      <c r="BF5" s="25"/>
      <c r="BG5" s="25"/>
      <c r="BH5" s="28"/>
      <c r="BI5" s="25"/>
      <c r="BJ5" s="28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12"/>
      <c r="BW5" s="18"/>
      <c r="BX5" s="18"/>
      <c r="BY5" s="18"/>
    </row>
    <row r="6" spans="1:77" ht="12">
      <c r="A6" s="1" t="s">
        <v>0</v>
      </c>
      <c r="B6" s="17">
        <v>40.1</v>
      </c>
      <c r="C6" s="17">
        <v>40.23</v>
      </c>
      <c r="D6" s="17">
        <v>40.64</v>
      </c>
      <c r="E6" s="17">
        <v>40.25</v>
      </c>
      <c r="F6" s="17">
        <v>41</v>
      </c>
      <c r="G6" s="17">
        <v>41</v>
      </c>
      <c r="H6" s="17">
        <v>39.79</v>
      </c>
      <c r="I6" s="17">
        <v>39.32</v>
      </c>
      <c r="J6" s="17">
        <v>39.8</v>
      </c>
      <c r="K6" s="17">
        <v>39.72</v>
      </c>
      <c r="L6" s="17">
        <v>40.62</v>
      </c>
      <c r="M6" s="17">
        <v>41.63</v>
      </c>
      <c r="N6" s="17">
        <v>42.16</v>
      </c>
      <c r="O6" s="17">
        <v>42.23</v>
      </c>
      <c r="P6" s="17">
        <v>39.02</v>
      </c>
      <c r="Q6" s="17">
        <v>37.79</v>
      </c>
      <c r="R6" s="17">
        <v>38.43</v>
      </c>
      <c r="S6" s="17">
        <v>38.54</v>
      </c>
      <c r="T6" s="17">
        <v>37.84</v>
      </c>
      <c r="U6" s="17">
        <v>40.6</v>
      </c>
      <c r="V6" s="17">
        <v>46.4</v>
      </c>
      <c r="W6" s="17">
        <v>46.21</v>
      </c>
      <c r="X6" s="17">
        <v>46.54</v>
      </c>
      <c r="Y6" s="17">
        <v>46.68</v>
      </c>
      <c r="Z6" s="17">
        <v>46.3</v>
      </c>
      <c r="AA6" s="17">
        <v>47.98</v>
      </c>
      <c r="AB6" s="17">
        <v>48.07</v>
      </c>
      <c r="AC6" s="17">
        <v>47.81</v>
      </c>
      <c r="AD6" s="17">
        <v>48.15</v>
      </c>
      <c r="AE6" s="17">
        <v>48.15</v>
      </c>
      <c r="AF6" s="17">
        <v>48.44</v>
      </c>
      <c r="AG6" s="17">
        <v>47.73</v>
      </c>
      <c r="AH6" s="17">
        <v>48.14</v>
      </c>
      <c r="AI6" s="17">
        <v>45.03</v>
      </c>
      <c r="AJ6" s="17">
        <v>44.91</v>
      </c>
      <c r="AK6" s="17">
        <v>43.56</v>
      </c>
      <c r="AL6" s="17">
        <v>44.93</v>
      </c>
      <c r="AM6" s="17">
        <v>43.9</v>
      </c>
      <c r="AN6" s="17">
        <v>44.57</v>
      </c>
      <c r="AO6" s="17">
        <v>43.88</v>
      </c>
      <c r="AP6" s="17">
        <v>43.17</v>
      </c>
      <c r="AQ6" s="17">
        <v>45.21</v>
      </c>
      <c r="AR6" s="17">
        <v>45.73</v>
      </c>
      <c r="AS6" s="17">
        <v>44.08</v>
      </c>
      <c r="AT6" s="17">
        <v>44.57</v>
      </c>
      <c r="AU6" s="17">
        <v>42.77</v>
      </c>
      <c r="AV6" s="17">
        <v>43.48</v>
      </c>
      <c r="AW6" s="17">
        <v>45.31</v>
      </c>
      <c r="AX6" s="17">
        <v>41.56</v>
      </c>
      <c r="AY6" s="24">
        <f>100-AY16</f>
        <v>48.45</v>
      </c>
      <c r="AZ6" s="24">
        <f>100-AZ16</f>
        <v>47.891000000000005</v>
      </c>
      <c r="BA6" s="24">
        <f>100-BA16</f>
        <v>45.903000000000006</v>
      </c>
      <c r="BB6" s="17">
        <v>45.2</v>
      </c>
      <c r="BC6" s="17"/>
      <c r="BD6" s="17">
        <v>43.8</v>
      </c>
      <c r="BE6" s="17">
        <v>45.3</v>
      </c>
      <c r="BF6" s="24">
        <v>47.8</v>
      </c>
      <c r="BG6" s="17">
        <v>43.8</v>
      </c>
      <c r="BH6" s="17">
        <v>48.1</v>
      </c>
      <c r="BI6" s="17">
        <v>48.8</v>
      </c>
      <c r="BJ6" s="17"/>
      <c r="BK6" s="17">
        <v>46.7</v>
      </c>
      <c r="BL6" s="17">
        <v>48</v>
      </c>
      <c r="BM6" s="17">
        <v>49.2</v>
      </c>
      <c r="BN6" s="17">
        <v>46</v>
      </c>
      <c r="BO6" s="17">
        <v>46</v>
      </c>
      <c r="BP6" s="17"/>
      <c r="BQ6" s="17">
        <v>46.82</v>
      </c>
      <c r="BR6" s="17">
        <v>45.2</v>
      </c>
      <c r="BS6" s="17">
        <v>33.55</v>
      </c>
      <c r="BT6" s="17">
        <v>34.14</v>
      </c>
      <c r="BU6" s="17">
        <v>33.55</v>
      </c>
      <c r="BV6" s="9"/>
      <c r="BW6" s="22">
        <f>MIN($B6:$BR6)</f>
        <v>37.79</v>
      </c>
      <c r="BX6" s="22">
        <f>MAX($B6:$BR6)</f>
        <v>49.2</v>
      </c>
      <c r="BY6" s="22">
        <f>AVERAGE($B6:$BR6)</f>
        <v>44.1959696969697</v>
      </c>
    </row>
    <row r="7" spans="1:77" ht="12">
      <c r="A7" s="1" t="s">
        <v>1</v>
      </c>
      <c r="B7" s="12">
        <v>12.2</v>
      </c>
      <c r="C7" s="12">
        <v>11.4</v>
      </c>
      <c r="D7" s="12">
        <v>11.78</v>
      </c>
      <c r="E7" s="12">
        <v>11.9</v>
      </c>
      <c r="F7" s="12">
        <v>11.3</v>
      </c>
      <c r="G7" s="12">
        <v>11.3</v>
      </c>
      <c r="H7" s="12">
        <v>10.62</v>
      </c>
      <c r="I7" s="12">
        <v>11.21</v>
      </c>
      <c r="J7" s="12">
        <v>10.74</v>
      </c>
      <c r="K7" s="12">
        <v>10.5</v>
      </c>
      <c r="L7" s="12">
        <v>9.61</v>
      </c>
      <c r="M7" s="12">
        <v>9.91</v>
      </c>
      <c r="N7" s="12">
        <v>9.43</v>
      </c>
      <c r="O7" s="12">
        <v>9</v>
      </c>
      <c r="P7" s="12">
        <v>12.28</v>
      </c>
      <c r="Q7" s="12">
        <v>12.97</v>
      </c>
      <c r="R7" s="12">
        <v>12.7</v>
      </c>
      <c r="S7" s="12">
        <v>12.99</v>
      </c>
      <c r="T7" s="12">
        <v>12.97</v>
      </c>
      <c r="U7" s="12">
        <v>10.79</v>
      </c>
      <c r="V7" s="12">
        <v>3.28</v>
      </c>
      <c r="W7" s="12">
        <v>3.32</v>
      </c>
      <c r="X7" s="12">
        <v>3.28</v>
      </c>
      <c r="Y7" s="12">
        <v>3.53</v>
      </c>
      <c r="Z7" s="12">
        <v>3.99</v>
      </c>
      <c r="AA7" s="12">
        <v>1.8</v>
      </c>
      <c r="AB7" s="12">
        <v>1.77</v>
      </c>
      <c r="AC7" s="12">
        <v>1.78</v>
      </c>
      <c r="AD7" s="12">
        <v>1.79</v>
      </c>
      <c r="AE7" s="12">
        <v>1.77</v>
      </c>
      <c r="AF7" s="12">
        <v>1.92</v>
      </c>
      <c r="AG7" s="12">
        <v>1.96</v>
      </c>
      <c r="AH7" s="12">
        <v>1.69</v>
      </c>
      <c r="AI7" s="12">
        <v>2.9</v>
      </c>
      <c r="AJ7" s="12">
        <v>2.84</v>
      </c>
      <c r="AK7" s="12">
        <v>2.6</v>
      </c>
      <c r="AL7" s="12">
        <v>2.69</v>
      </c>
      <c r="AM7" s="12">
        <v>2.59</v>
      </c>
      <c r="AN7" s="12">
        <v>2.76</v>
      </c>
      <c r="AO7" s="12">
        <v>2.45</v>
      </c>
      <c r="AP7" s="12">
        <v>2.28</v>
      </c>
      <c r="AQ7" s="12">
        <v>2.41</v>
      </c>
      <c r="AR7" s="12">
        <v>2.68</v>
      </c>
      <c r="AS7" s="12">
        <v>2.28</v>
      </c>
      <c r="AT7" s="12">
        <v>2.1</v>
      </c>
      <c r="AU7" s="12">
        <v>4.85</v>
      </c>
      <c r="AV7" s="12">
        <v>5</v>
      </c>
      <c r="AW7" s="12">
        <v>4.68</v>
      </c>
      <c r="AX7" s="12">
        <v>2.76</v>
      </c>
      <c r="AY7" s="12">
        <v>2.2</v>
      </c>
      <c r="AZ7" s="12">
        <v>2.7</v>
      </c>
      <c r="BA7" s="12">
        <v>2.6</v>
      </c>
      <c r="BB7" s="12">
        <v>2.57</v>
      </c>
      <c r="BC7" s="12"/>
      <c r="BD7" s="12">
        <v>4.9</v>
      </c>
      <c r="BE7" s="12">
        <v>2.2</v>
      </c>
      <c r="BF7" s="12">
        <v>1.7</v>
      </c>
      <c r="BG7" s="12">
        <v>2.4</v>
      </c>
      <c r="BH7" s="12">
        <v>0.36</v>
      </c>
      <c r="BI7" s="12">
        <v>0.69</v>
      </c>
      <c r="BJ7" s="12"/>
      <c r="BK7" s="12">
        <v>0.92</v>
      </c>
      <c r="BL7" s="12">
        <v>0.68</v>
      </c>
      <c r="BM7" s="12">
        <v>0.41</v>
      </c>
      <c r="BN7" s="12">
        <v>0.75</v>
      </c>
      <c r="BO7" s="12">
        <v>1.1</v>
      </c>
      <c r="BP7" s="12"/>
      <c r="BQ7" s="17">
        <v>1</v>
      </c>
      <c r="BR7" s="12">
        <v>0.89</v>
      </c>
      <c r="BS7" s="17">
        <v>16.75</v>
      </c>
      <c r="BT7" s="17">
        <v>17.01</v>
      </c>
      <c r="BU7" s="17">
        <v>16.75</v>
      </c>
      <c r="BW7" s="19">
        <f aca="true" t="shared" si="0" ref="BW7:BW15">MIN($B7:$BR7)</f>
        <v>0.36</v>
      </c>
      <c r="BX7" s="19">
        <f aca="true" t="shared" si="1" ref="BX7:BX15">MAX($B7:$BR7)</f>
        <v>12.99</v>
      </c>
      <c r="BY7" s="19">
        <f aca="true" t="shared" si="2" ref="BY7:BY15">AVERAGE($B7:$BR7)</f>
        <v>5.051818181818181</v>
      </c>
    </row>
    <row r="8" spans="1:77" ht="12">
      <c r="A8" s="1" t="s">
        <v>2</v>
      </c>
      <c r="B8" s="12">
        <v>8.6</v>
      </c>
      <c r="C8" s="12">
        <v>9.42</v>
      </c>
      <c r="D8" s="12">
        <v>7.98</v>
      </c>
      <c r="E8" s="12">
        <v>8.09</v>
      </c>
      <c r="F8" s="12">
        <v>9.5</v>
      </c>
      <c r="G8" s="12">
        <v>9.5</v>
      </c>
      <c r="H8" s="12">
        <v>9.93</v>
      </c>
      <c r="I8" s="12">
        <v>9.51</v>
      </c>
      <c r="J8" s="17">
        <v>10.22</v>
      </c>
      <c r="K8" s="17">
        <v>10.43</v>
      </c>
      <c r="L8" s="17">
        <v>10.87</v>
      </c>
      <c r="M8" s="17">
        <v>10.98</v>
      </c>
      <c r="N8" s="17">
        <v>9.89</v>
      </c>
      <c r="O8" s="17">
        <v>10.94</v>
      </c>
      <c r="P8" s="12">
        <v>8.91</v>
      </c>
      <c r="Q8" s="12">
        <v>8.85</v>
      </c>
      <c r="R8" s="12">
        <v>8.72</v>
      </c>
      <c r="S8" s="12">
        <v>8.65</v>
      </c>
      <c r="T8" s="12">
        <v>8.85</v>
      </c>
      <c r="U8" s="12">
        <v>9.67</v>
      </c>
      <c r="V8" s="17">
        <v>10.16</v>
      </c>
      <c r="W8" s="17">
        <v>10.14</v>
      </c>
      <c r="X8" s="17">
        <v>10.45</v>
      </c>
      <c r="Y8" s="17">
        <v>10.78</v>
      </c>
      <c r="Z8" s="17">
        <v>10.73</v>
      </c>
      <c r="AA8" s="12">
        <v>9.44</v>
      </c>
      <c r="AB8" s="12">
        <v>9.06</v>
      </c>
      <c r="AC8" s="12">
        <v>9.11</v>
      </c>
      <c r="AD8" s="12">
        <v>9.78</v>
      </c>
      <c r="AE8" s="12">
        <v>9.44</v>
      </c>
      <c r="AF8" s="12">
        <v>8.97</v>
      </c>
      <c r="AG8" s="12">
        <v>9.92</v>
      </c>
      <c r="AH8" s="12">
        <v>8.89</v>
      </c>
      <c r="AI8" s="12">
        <v>8.59</v>
      </c>
      <c r="AJ8" s="12">
        <v>8.26</v>
      </c>
      <c r="AK8" s="12">
        <v>7.87</v>
      </c>
      <c r="AL8" s="12">
        <v>8.39</v>
      </c>
      <c r="AM8" s="12">
        <v>7.97</v>
      </c>
      <c r="AN8" s="12">
        <v>7.77</v>
      </c>
      <c r="AO8" s="12">
        <v>7.27</v>
      </c>
      <c r="AP8" s="12">
        <v>8.03</v>
      </c>
      <c r="AQ8" s="12">
        <v>8.59</v>
      </c>
      <c r="AR8" s="12">
        <v>9.62</v>
      </c>
      <c r="AS8" s="12">
        <v>8.38</v>
      </c>
      <c r="AT8" s="12">
        <v>8.69</v>
      </c>
      <c r="AU8" s="12">
        <v>9.08</v>
      </c>
      <c r="AV8" s="12">
        <v>9.27</v>
      </c>
      <c r="AW8" s="12">
        <v>9.95</v>
      </c>
      <c r="AX8" s="12">
        <v>5.3</v>
      </c>
      <c r="AY8" s="12">
        <v>12.7</v>
      </c>
      <c r="AZ8" s="12">
        <v>12.5</v>
      </c>
      <c r="BA8" s="12">
        <v>11.8</v>
      </c>
      <c r="BB8" s="12">
        <v>11.1</v>
      </c>
      <c r="BC8" s="12"/>
      <c r="BD8" s="17">
        <v>13.65</v>
      </c>
      <c r="BE8" s="12">
        <v>13</v>
      </c>
      <c r="BF8" s="12">
        <v>12.4</v>
      </c>
      <c r="BG8" s="12">
        <v>9.9</v>
      </c>
      <c r="BH8" s="12">
        <v>11.2</v>
      </c>
      <c r="BI8" s="12">
        <v>10</v>
      </c>
      <c r="BJ8" s="12"/>
      <c r="BK8" s="12">
        <v>10</v>
      </c>
      <c r="BL8" s="12">
        <v>11.1</v>
      </c>
      <c r="BM8" s="12">
        <v>11.51</v>
      </c>
      <c r="BN8" s="12">
        <v>10.1</v>
      </c>
      <c r="BO8" s="12">
        <v>12.1</v>
      </c>
      <c r="BP8" s="12"/>
      <c r="BQ8" s="12">
        <v>12.58</v>
      </c>
      <c r="BR8" s="12">
        <v>13.8</v>
      </c>
      <c r="BS8" s="12">
        <v>4.03</v>
      </c>
      <c r="BT8" s="12">
        <v>3.8</v>
      </c>
      <c r="BU8" s="12">
        <v>4.03</v>
      </c>
      <c r="BW8" s="19">
        <f t="shared" si="0"/>
        <v>5.3</v>
      </c>
      <c r="BX8" s="22">
        <f t="shared" si="1"/>
        <v>13.8</v>
      </c>
      <c r="BY8" s="19">
        <f t="shared" si="2"/>
        <v>9.831060606060605</v>
      </c>
    </row>
    <row r="9" spans="1:77" ht="12">
      <c r="A9" s="1" t="s">
        <v>9</v>
      </c>
      <c r="B9" s="13">
        <v>0.3700109721811011</v>
      </c>
      <c r="C9" s="13">
        <v>0.35001037909023075</v>
      </c>
      <c r="D9" s="13">
        <v>0.3600106756356659</v>
      </c>
      <c r="E9" s="13">
        <v>0.3800112687265363</v>
      </c>
      <c r="F9" s="13">
        <v>0.32000948945392527</v>
      </c>
      <c r="G9" s="13">
        <v>0.32000948945392527</v>
      </c>
      <c r="H9" s="13">
        <v>0.3900115652719714</v>
      </c>
      <c r="I9" s="13">
        <v>0.4100121583628417</v>
      </c>
      <c r="J9" s="13"/>
      <c r="K9" s="13">
        <v>0.25000741363587914</v>
      </c>
      <c r="L9" s="13">
        <v>0.35001037909023075</v>
      </c>
      <c r="M9" s="13">
        <v>0.22000652399957363</v>
      </c>
      <c r="N9" s="13">
        <v>0.18000533781783296</v>
      </c>
      <c r="O9" s="13">
        <v>0.21000622745413847</v>
      </c>
      <c r="P9" s="13">
        <v>0.4700139376354527</v>
      </c>
      <c r="Q9" s="13">
        <v>0.4100121583628417</v>
      </c>
      <c r="R9" s="13">
        <v>0.6500192754532856</v>
      </c>
      <c r="S9" s="13">
        <v>0.5000148272717583</v>
      </c>
      <c r="T9" s="13">
        <v>0.6100180892715451</v>
      </c>
      <c r="U9" s="13">
        <v>0.2700080067267495</v>
      </c>
      <c r="V9" s="13">
        <v>0.5200154203626286</v>
      </c>
      <c r="W9" s="13">
        <v>0.49001453072632306</v>
      </c>
      <c r="X9" s="13">
        <v>0.4800142341808879</v>
      </c>
      <c r="Y9" s="13">
        <v>0.40001186181740667</v>
      </c>
      <c r="Z9" s="13">
        <v>0.3700109721811011</v>
      </c>
      <c r="AA9" s="13">
        <v>0.4800142341808879</v>
      </c>
      <c r="AB9" s="13">
        <v>0.5200154203626286</v>
      </c>
      <c r="AC9" s="13">
        <v>0.5700169030898043</v>
      </c>
      <c r="AD9" s="13">
        <v>0.45001334454458247</v>
      </c>
      <c r="AE9" s="13">
        <v>0.6300186823624154</v>
      </c>
      <c r="AF9" s="13">
        <v>0.31000919290849016</v>
      </c>
      <c r="AG9" s="13">
        <v>0.5200154203626286</v>
      </c>
      <c r="AH9" s="13">
        <v>0.660019571998721</v>
      </c>
      <c r="AI9" s="13">
        <v>0.5500163099989341</v>
      </c>
      <c r="AJ9" s="13">
        <v>0.6100180892715451</v>
      </c>
      <c r="AK9" s="13">
        <v>0.9600284683617758</v>
      </c>
      <c r="AL9" s="13">
        <v>0.6000177927261098</v>
      </c>
      <c r="AM9" s="13">
        <v>0.6200183858169803</v>
      </c>
      <c r="AN9" s="13">
        <v>0.6100180892715451</v>
      </c>
      <c r="AO9" s="13">
        <v>0.6300186823624154</v>
      </c>
      <c r="AP9" s="13">
        <v>0.49001453072632306</v>
      </c>
      <c r="AQ9" s="13">
        <v>0.6800201650895913</v>
      </c>
      <c r="AR9" s="13">
        <v>0.7000207581804615</v>
      </c>
      <c r="AS9" s="13">
        <v>0.8500252063619891</v>
      </c>
      <c r="AT9" s="13">
        <v>0.6100180892715451</v>
      </c>
      <c r="AU9" s="13">
        <v>0.5600166065443692</v>
      </c>
      <c r="AV9" s="13">
        <v>0.44001304799914726</v>
      </c>
      <c r="AW9" s="13">
        <v>0.31000919290849016</v>
      </c>
      <c r="AX9" s="13">
        <v>0.7500222409076374</v>
      </c>
      <c r="AY9" s="13">
        <v>0.3700109721811011</v>
      </c>
      <c r="AZ9" s="13">
        <v>0.34001008254479564</v>
      </c>
      <c r="BA9" s="13">
        <v>0.46001364109001763</v>
      </c>
      <c r="BB9" s="13">
        <v>0.5100151238171935</v>
      </c>
      <c r="BC9" s="13" t="s">
        <v>94</v>
      </c>
      <c r="BD9" s="13">
        <v>0.2800083032721846</v>
      </c>
      <c r="BE9" s="13">
        <v>0.5900174961806748</v>
      </c>
      <c r="BF9" s="13">
        <v>0.540016013453499</v>
      </c>
      <c r="BG9" s="13">
        <v>0.5800171996352395</v>
      </c>
      <c r="BH9" s="13">
        <v>0.6000177927261098</v>
      </c>
      <c r="BI9" s="13">
        <v>0.6900204616350263</v>
      </c>
      <c r="BJ9" s="13" t="s">
        <v>94</v>
      </c>
      <c r="BK9" s="13">
        <v>0.7400219443622023</v>
      </c>
      <c r="BL9" s="13">
        <v>0.7100210547258968</v>
      </c>
      <c r="BM9" s="13">
        <v>0.5100151238171935</v>
      </c>
      <c r="BN9" s="13">
        <v>0.42001245490827693</v>
      </c>
      <c r="BO9" s="13">
        <v>0.3000088963630549</v>
      </c>
      <c r="BP9" s="13" t="s">
        <v>94</v>
      </c>
      <c r="BQ9" s="13">
        <v>0.16000474472696263</v>
      </c>
      <c r="BR9" s="13">
        <v>0.19000563436326814</v>
      </c>
      <c r="BS9" s="13">
        <v>0.970028764907211</v>
      </c>
      <c r="BT9" s="13">
        <v>0.7400219443622023</v>
      </c>
      <c r="BU9" s="13">
        <v>0.970028764907211</v>
      </c>
      <c r="BV9" s="13"/>
      <c r="BW9" s="19">
        <f t="shared" si="0"/>
        <v>0.16000474472696263</v>
      </c>
      <c r="BX9" s="22">
        <f t="shared" si="1"/>
        <v>0.9600284683617758</v>
      </c>
      <c r="BY9" s="19">
        <f t="shared" si="2"/>
        <v>0.482783547070393</v>
      </c>
    </row>
    <row r="10" spans="1:78" ht="12">
      <c r="A10" s="1" t="s">
        <v>3</v>
      </c>
      <c r="B10" s="17">
        <v>18.9</v>
      </c>
      <c r="C10" s="17">
        <v>19.38</v>
      </c>
      <c r="D10" s="17">
        <v>19.65</v>
      </c>
      <c r="E10" s="17">
        <v>19.46</v>
      </c>
      <c r="F10" s="17">
        <v>18.7</v>
      </c>
      <c r="G10" s="17">
        <v>18.7</v>
      </c>
      <c r="H10" s="17">
        <v>19.21</v>
      </c>
      <c r="I10" s="17">
        <v>19.41</v>
      </c>
      <c r="J10" s="17">
        <v>19.22</v>
      </c>
      <c r="K10" s="17">
        <v>19.8</v>
      </c>
      <c r="L10" s="17">
        <v>16.51</v>
      </c>
      <c r="M10" s="17">
        <v>18.06</v>
      </c>
      <c r="N10" s="17">
        <v>19.11</v>
      </c>
      <c r="O10" s="17">
        <v>18.37</v>
      </c>
      <c r="P10" s="17">
        <v>18.93</v>
      </c>
      <c r="Q10" s="17">
        <v>19.66</v>
      </c>
      <c r="R10" s="17">
        <v>18.14</v>
      </c>
      <c r="S10" s="17">
        <v>18.25</v>
      </c>
      <c r="T10" s="17">
        <v>18.46</v>
      </c>
      <c r="U10" s="17">
        <v>18.01</v>
      </c>
      <c r="V10" s="17">
        <v>20.15</v>
      </c>
      <c r="W10" s="17">
        <v>19.77</v>
      </c>
      <c r="X10" s="17">
        <v>19.66</v>
      </c>
      <c r="Y10" s="17">
        <v>19.31</v>
      </c>
      <c r="Z10" s="17">
        <v>19.89</v>
      </c>
      <c r="AA10" s="17">
        <v>20.23</v>
      </c>
      <c r="AB10" s="17">
        <v>20.23</v>
      </c>
      <c r="AC10" s="17">
        <v>20.19</v>
      </c>
      <c r="AD10" s="17">
        <v>20.27</v>
      </c>
      <c r="AE10" s="17">
        <v>19.98</v>
      </c>
      <c r="AF10" s="17">
        <v>20.33</v>
      </c>
      <c r="AG10" s="17">
        <v>19.69</v>
      </c>
      <c r="AH10" s="17">
        <v>19.86</v>
      </c>
      <c r="AI10" s="17">
        <v>21.03</v>
      </c>
      <c r="AJ10" s="17">
        <v>21.34</v>
      </c>
      <c r="AK10" s="17">
        <v>21.66</v>
      </c>
      <c r="AL10" s="17">
        <v>20.47</v>
      </c>
      <c r="AM10" s="17">
        <v>20.96</v>
      </c>
      <c r="AN10" s="17">
        <v>20.98</v>
      </c>
      <c r="AO10" s="17">
        <v>21.09</v>
      </c>
      <c r="AP10" s="17">
        <v>22.2</v>
      </c>
      <c r="AQ10" s="17">
        <v>22.15</v>
      </c>
      <c r="AR10" s="17">
        <v>21.92</v>
      </c>
      <c r="AS10" s="17">
        <v>22.74</v>
      </c>
      <c r="AT10" s="17">
        <v>22.53</v>
      </c>
      <c r="AU10" s="17">
        <v>21.75</v>
      </c>
      <c r="AV10" s="17">
        <v>21.26</v>
      </c>
      <c r="AW10" s="17">
        <v>20.22</v>
      </c>
      <c r="AX10" s="17">
        <v>22.27</v>
      </c>
      <c r="AY10" s="17">
        <v>16.2</v>
      </c>
      <c r="AZ10" s="17">
        <v>16.9</v>
      </c>
      <c r="BA10" s="17">
        <v>17.5</v>
      </c>
      <c r="BB10" s="17">
        <v>17.8</v>
      </c>
      <c r="BC10" s="17"/>
      <c r="BD10" s="17">
        <v>19.35</v>
      </c>
      <c r="BE10" s="17">
        <v>16</v>
      </c>
      <c r="BF10" s="17">
        <v>15.5</v>
      </c>
      <c r="BG10" s="17">
        <v>18.1</v>
      </c>
      <c r="BH10" s="17">
        <v>18.2</v>
      </c>
      <c r="BI10" s="17">
        <v>17.9</v>
      </c>
      <c r="BJ10" s="17"/>
      <c r="BK10" s="17">
        <v>18.6</v>
      </c>
      <c r="BL10" s="17">
        <v>18</v>
      </c>
      <c r="BM10" s="17">
        <v>17.4</v>
      </c>
      <c r="BN10" s="17">
        <v>22.4</v>
      </c>
      <c r="BO10" s="17">
        <v>22.1</v>
      </c>
      <c r="BP10" s="17"/>
      <c r="BQ10" s="17">
        <v>20.46</v>
      </c>
      <c r="BR10" s="17">
        <v>20.5</v>
      </c>
      <c r="BS10" s="17">
        <v>22.43</v>
      </c>
      <c r="BT10" s="17">
        <v>23.48</v>
      </c>
      <c r="BU10" s="17">
        <v>22.43</v>
      </c>
      <c r="BV10" s="9"/>
      <c r="BW10" s="22">
        <f t="shared" si="0"/>
        <v>15.5</v>
      </c>
      <c r="BX10" s="22">
        <f t="shared" si="1"/>
        <v>22.74</v>
      </c>
      <c r="BY10" s="22">
        <f t="shared" si="2"/>
        <v>19.59045454545455</v>
      </c>
      <c r="BZ10" s="4"/>
    </row>
    <row r="11" spans="1:77" ht="12">
      <c r="A11" s="1" t="s">
        <v>4</v>
      </c>
      <c r="B11" s="12">
        <v>0.25</v>
      </c>
      <c r="C11" s="12">
        <v>0.22</v>
      </c>
      <c r="D11" s="12">
        <v>0.24</v>
      </c>
      <c r="E11" s="12">
        <v>0.24</v>
      </c>
      <c r="F11" s="12">
        <v>0.25</v>
      </c>
      <c r="G11" s="12">
        <v>0.25</v>
      </c>
      <c r="H11" s="12">
        <v>0.26</v>
      </c>
      <c r="I11" s="12">
        <v>0.28</v>
      </c>
      <c r="J11" s="12">
        <v>0.3</v>
      </c>
      <c r="K11" s="12">
        <v>0.3</v>
      </c>
      <c r="L11" s="12">
        <v>0.26</v>
      </c>
      <c r="M11" s="12">
        <v>0.27</v>
      </c>
      <c r="N11" s="12">
        <v>0.28</v>
      </c>
      <c r="O11" s="12">
        <v>0.26</v>
      </c>
      <c r="P11" s="12">
        <v>0.27</v>
      </c>
      <c r="Q11" s="12">
        <v>0.27</v>
      </c>
      <c r="R11" s="12">
        <v>0.26</v>
      </c>
      <c r="S11" s="12">
        <v>0.25</v>
      </c>
      <c r="T11" s="12">
        <v>0.28</v>
      </c>
      <c r="U11" s="12">
        <v>0.29</v>
      </c>
      <c r="V11" s="12">
        <v>0.27</v>
      </c>
      <c r="W11" s="12">
        <v>0.28</v>
      </c>
      <c r="X11" s="12">
        <v>0.26</v>
      </c>
      <c r="Y11" s="12">
        <v>0.26</v>
      </c>
      <c r="Z11" s="12">
        <v>0.27</v>
      </c>
      <c r="AA11" s="12">
        <v>0.3</v>
      </c>
      <c r="AB11" s="12">
        <v>0.3</v>
      </c>
      <c r="AC11" s="12">
        <v>0.28</v>
      </c>
      <c r="AD11" s="12">
        <v>0.27</v>
      </c>
      <c r="AE11" s="12">
        <v>0.3</v>
      </c>
      <c r="AF11" s="12">
        <v>0.29</v>
      </c>
      <c r="AG11" s="12">
        <v>0.26</v>
      </c>
      <c r="AH11" s="12">
        <v>0.27</v>
      </c>
      <c r="AI11" s="12">
        <v>0.28</v>
      </c>
      <c r="AJ11" s="12">
        <v>0.29</v>
      </c>
      <c r="AK11" s="12">
        <v>0.28</v>
      </c>
      <c r="AL11" s="12">
        <v>0.27</v>
      </c>
      <c r="AM11" s="12">
        <v>0.27</v>
      </c>
      <c r="AN11" s="12">
        <v>0.27</v>
      </c>
      <c r="AO11" s="12">
        <v>0.27</v>
      </c>
      <c r="AP11" s="12">
        <v>0.29</v>
      </c>
      <c r="AQ11" s="12">
        <v>0.3</v>
      </c>
      <c r="AR11" s="12">
        <v>0.29</v>
      </c>
      <c r="AS11" s="12">
        <v>0.32</v>
      </c>
      <c r="AT11" s="12">
        <v>0.29</v>
      </c>
      <c r="AU11" s="12">
        <v>0.25</v>
      </c>
      <c r="AV11" s="12">
        <v>0.28</v>
      </c>
      <c r="AW11" s="12">
        <v>0.28</v>
      </c>
      <c r="AX11" s="12">
        <v>0.3</v>
      </c>
      <c r="AY11" s="12">
        <v>0.22</v>
      </c>
      <c r="AZ11" s="12">
        <v>0.24</v>
      </c>
      <c r="BA11" s="12">
        <v>0.24</v>
      </c>
      <c r="BB11" s="12">
        <v>0.27</v>
      </c>
      <c r="BC11" s="12"/>
      <c r="BD11" s="12">
        <v>0.2</v>
      </c>
      <c r="BE11" s="12">
        <v>0.2</v>
      </c>
      <c r="BF11" s="12">
        <v>2.2</v>
      </c>
      <c r="BG11" s="12">
        <v>0.23</v>
      </c>
      <c r="BH11" s="12">
        <v>0.26</v>
      </c>
      <c r="BI11" s="12">
        <v>0.3</v>
      </c>
      <c r="BJ11" s="12"/>
      <c r="BK11" s="12">
        <v>0.24</v>
      </c>
      <c r="BL11" s="12">
        <v>0.27</v>
      </c>
      <c r="BM11" s="12">
        <v>0.3</v>
      </c>
      <c r="BN11" s="12">
        <v>0.26</v>
      </c>
      <c r="BO11" s="12">
        <v>0.28</v>
      </c>
      <c r="BP11" s="12"/>
      <c r="BQ11" s="12">
        <v>0.24</v>
      </c>
      <c r="BR11" s="12">
        <v>0.27</v>
      </c>
      <c r="BS11" s="12">
        <v>0.26</v>
      </c>
      <c r="BT11" s="12">
        <v>0.35</v>
      </c>
      <c r="BU11" s="12">
        <v>0.26</v>
      </c>
      <c r="BW11" s="19">
        <f t="shared" si="0"/>
        <v>0.2</v>
      </c>
      <c r="BX11" s="19">
        <f t="shared" si="1"/>
        <v>2.2</v>
      </c>
      <c r="BY11" s="19">
        <f t="shared" si="2"/>
        <v>0.2975757575757575</v>
      </c>
    </row>
    <row r="12" spans="1:77" ht="12">
      <c r="A12" s="1" t="s">
        <v>5</v>
      </c>
      <c r="B12" s="13">
        <v>7.74</v>
      </c>
      <c r="C12" s="13">
        <v>7.65</v>
      </c>
      <c r="D12" s="13">
        <v>7.68</v>
      </c>
      <c r="E12" s="13">
        <v>7.53</v>
      </c>
      <c r="F12" s="13">
        <v>7.03</v>
      </c>
      <c r="G12" s="13">
        <v>7.03</v>
      </c>
      <c r="H12" s="13">
        <v>7.93</v>
      </c>
      <c r="I12" s="13">
        <v>7.91</v>
      </c>
      <c r="J12" s="13">
        <v>7.08</v>
      </c>
      <c r="K12" s="13">
        <v>6.69</v>
      </c>
      <c r="L12" s="13">
        <v>7.82</v>
      </c>
      <c r="M12" s="13">
        <v>6.17</v>
      </c>
      <c r="N12" s="13">
        <v>5.67</v>
      </c>
      <c r="O12" s="13">
        <v>6.11</v>
      </c>
      <c r="P12" s="13">
        <v>8.9</v>
      </c>
      <c r="Q12" s="13">
        <v>8.44</v>
      </c>
      <c r="R12" s="17">
        <v>10.36</v>
      </c>
      <c r="S12" s="17">
        <v>9.98</v>
      </c>
      <c r="T12" s="13">
        <v>9.89</v>
      </c>
      <c r="U12" s="13">
        <v>7.05</v>
      </c>
      <c r="V12" s="13">
        <v>8.2</v>
      </c>
      <c r="W12" s="13">
        <v>8.17</v>
      </c>
      <c r="X12" s="13">
        <v>7.97</v>
      </c>
      <c r="Y12" s="13">
        <v>7.39</v>
      </c>
      <c r="Z12" s="13">
        <v>6.49</v>
      </c>
      <c r="AA12" s="13">
        <v>8.74</v>
      </c>
      <c r="AB12" s="13">
        <v>9.21</v>
      </c>
      <c r="AC12" s="13">
        <v>9.33</v>
      </c>
      <c r="AD12" s="13">
        <v>8.52</v>
      </c>
      <c r="AE12" s="13">
        <v>8.85</v>
      </c>
      <c r="AF12" s="13">
        <v>8.61</v>
      </c>
      <c r="AG12" s="13">
        <v>8.84</v>
      </c>
      <c r="AH12" s="13">
        <v>9.28</v>
      </c>
      <c r="AI12" s="17">
        <v>11.55</v>
      </c>
      <c r="AJ12" s="17">
        <v>12.6</v>
      </c>
      <c r="AK12" s="17">
        <v>14.88</v>
      </c>
      <c r="AL12" s="17">
        <v>13.86</v>
      </c>
      <c r="AM12" s="17">
        <v>15.23</v>
      </c>
      <c r="AN12" s="17">
        <v>14.4</v>
      </c>
      <c r="AO12" s="17">
        <v>16.45</v>
      </c>
      <c r="AP12" s="17">
        <v>15.49</v>
      </c>
      <c r="AQ12" s="17">
        <v>10.28</v>
      </c>
      <c r="AR12" s="13">
        <v>7.95</v>
      </c>
      <c r="AS12" s="17">
        <v>11.3</v>
      </c>
      <c r="AT12" s="17">
        <v>11.36</v>
      </c>
      <c r="AU12" s="17">
        <v>11.01</v>
      </c>
      <c r="AV12" s="13">
        <v>9.56</v>
      </c>
      <c r="AW12" s="13">
        <v>7.01</v>
      </c>
      <c r="AX12" s="17">
        <v>19.97</v>
      </c>
      <c r="AY12" s="13">
        <v>7.9</v>
      </c>
      <c r="AZ12" s="13">
        <v>8.2</v>
      </c>
      <c r="BA12" s="17">
        <v>10.3</v>
      </c>
      <c r="BB12" s="17">
        <v>12.2</v>
      </c>
      <c r="BC12" s="17"/>
      <c r="BD12" s="13">
        <v>7.05</v>
      </c>
      <c r="BE12" s="17">
        <v>9.9</v>
      </c>
      <c r="BF12" s="17">
        <v>11</v>
      </c>
      <c r="BG12" s="17">
        <v>15</v>
      </c>
      <c r="BH12" s="17">
        <v>11</v>
      </c>
      <c r="BI12" s="17">
        <v>11.8</v>
      </c>
      <c r="BJ12" s="17"/>
      <c r="BK12" s="17">
        <v>12.2</v>
      </c>
      <c r="BL12" s="17">
        <v>11.5</v>
      </c>
      <c r="BM12" s="17">
        <v>10.5</v>
      </c>
      <c r="BN12" s="17">
        <v>10.5</v>
      </c>
      <c r="BO12" s="17">
        <v>6</v>
      </c>
      <c r="BP12" s="17"/>
      <c r="BQ12" s="17">
        <v>6.65</v>
      </c>
      <c r="BR12" s="17">
        <v>6.35</v>
      </c>
      <c r="BS12" s="17">
        <v>15.18</v>
      </c>
      <c r="BT12" s="17">
        <v>13.6</v>
      </c>
      <c r="BU12" s="17">
        <v>15.18</v>
      </c>
      <c r="BV12" s="9"/>
      <c r="BW12" s="22">
        <f t="shared" si="0"/>
        <v>5.67</v>
      </c>
      <c r="BX12" s="22">
        <f t="shared" si="1"/>
        <v>19.97</v>
      </c>
      <c r="BY12" s="22">
        <f t="shared" si="2"/>
        <v>9.62439393939394</v>
      </c>
    </row>
    <row r="13" spans="1:77" ht="12">
      <c r="A13" s="1" t="s">
        <v>6</v>
      </c>
      <c r="B13" s="17">
        <v>10.7</v>
      </c>
      <c r="C13" s="17">
        <v>10.42</v>
      </c>
      <c r="D13" s="17">
        <v>10.65</v>
      </c>
      <c r="E13" s="17">
        <v>10.66</v>
      </c>
      <c r="F13" s="17">
        <v>11</v>
      </c>
      <c r="G13" s="17">
        <v>11</v>
      </c>
      <c r="H13" s="17">
        <v>11.32</v>
      </c>
      <c r="I13" s="17">
        <v>11.17</v>
      </c>
      <c r="J13" s="17">
        <v>11.47</v>
      </c>
      <c r="K13" s="17">
        <v>11.13</v>
      </c>
      <c r="L13" s="17">
        <v>12.65</v>
      </c>
      <c r="M13" s="17">
        <v>11.81</v>
      </c>
      <c r="N13" s="17">
        <v>12.15</v>
      </c>
      <c r="O13" s="17">
        <v>12.22</v>
      </c>
      <c r="P13" s="17">
        <v>10.78</v>
      </c>
      <c r="Q13" s="17">
        <v>10.74</v>
      </c>
      <c r="R13" s="17">
        <v>10.32</v>
      </c>
      <c r="S13" s="17">
        <v>10.28</v>
      </c>
      <c r="T13" s="17">
        <v>10.07</v>
      </c>
      <c r="U13" s="17">
        <v>12.35</v>
      </c>
      <c r="V13" s="17">
        <v>10.8</v>
      </c>
      <c r="W13" s="17">
        <v>11.01</v>
      </c>
      <c r="X13" s="17">
        <v>10.94</v>
      </c>
      <c r="Y13" s="17">
        <v>11.38</v>
      </c>
      <c r="Z13" s="17">
        <v>11.77</v>
      </c>
      <c r="AA13" s="17">
        <v>10.43</v>
      </c>
      <c r="AB13" s="17">
        <v>10.52</v>
      </c>
      <c r="AC13" s="17">
        <v>10.34</v>
      </c>
      <c r="AD13" s="17">
        <v>10.62</v>
      </c>
      <c r="AE13" s="17">
        <v>10.58</v>
      </c>
      <c r="AF13" s="17">
        <v>10.52</v>
      </c>
      <c r="AG13" s="17">
        <v>10.63</v>
      </c>
      <c r="AH13" s="17">
        <v>10.27</v>
      </c>
      <c r="AI13" s="17">
        <v>9.42</v>
      </c>
      <c r="AJ13" s="17">
        <v>9.02</v>
      </c>
      <c r="AK13" s="17">
        <v>8.26</v>
      </c>
      <c r="AL13" s="17">
        <v>8.59</v>
      </c>
      <c r="AM13" s="17">
        <v>8.33</v>
      </c>
      <c r="AN13" s="17">
        <v>8.6</v>
      </c>
      <c r="AO13" s="17">
        <v>8.01</v>
      </c>
      <c r="AP13" s="17">
        <v>8.08</v>
      </c>
      <c r="AQ13" s="17">
        <v>9.82</v>
      </c>
      <c r="AR13" s="17">
        <v>10.77</v>
      </c>
      <c r="AS13" s="17">
        <v>9.27</v>
      </c>
      <c r="AT13" s="17">
        <v>9.4</v>
      </c>
      <c r="AU13" s="17">
        <v>9.47</v>
      </c>
      <c r="AV13" s="17">
        <v>10.49</v>
      </c>
      <c r="AW13" s="17">
        <v>11.39</v>
      </c>
      <c r="AX13" s="17">
        <v>6.31</v>
      </c>
      <c r="AY13" s="17">
        <v>11.2</v>
      </c>
      <c r="AZ13" s="17">
        <v>10.8</v>
      </c>
      <c r="BA13" s="17">
        <v>10.8</v>
      </c>
      <c r="BB13" s="17">
        <v>9.8</v>
      </c>
      <c r="BC13" s="17"/>
      <c r="BD13" s="17">
        <v>10.4</v>
      </c>
      <c r="BE13" s="17">
        <v>10.6</v>
      </c>
      <c r="BF13" s="17">
        <v>9.9</v>
      </c>
      <c r="BG13" s="17">
        <v>9</v>
      </c>
      <c r="BH13" s="17">
        <v>10.2</v>
      </c>
      <c r="BI13" s="17">
        <v>9.4</v>
      </c>
      <c r="BJ13" s="17"/>
      <c r="BK13" s="17">
        <v>10</v>
      </c>
      <c r="BL13" s="17">
        <v>10.1</v>
      </c>
      <c r="BM13" s="17">
        <v>10.6</v>
      </c>
      <c r="BN13" s="17">
        <v>10.8</v>
      </c>
      <c r="BO13" s="17">
        <v>11.6</v>
      </c>
      <c r="BP13" s="17"/>
      <c r="BQ13" s="17">
        <v>12.49</v>
      </c>
      <c r="BR13" s="17">
        <v>12.7</v>
      </c>
      <c r="BS13" s="17">
        <v>6.3</v>
      </c>
      <c r="BT13" s="17">
        <v>6.39</v>
      </c>
      <c r="BU13" s="17">
        <v>6.3</v>
      </c>
      <c r="BV13" s="9"/>
      <c r="BW13" s="22">
        <f t="shared" si="0"/>
        <v>6.31</v>
      </c>
      <c r="BX13" s="22">
        <f t="shared" si="1"/>
        <v>12.7</v>
      </c>
      <c r="BY13" s="22">
        <f t="shared" si="2"/>
        <v>10.429090909090904</v>
      </c>
    </row>
    <row r="14" spans="1:77" ht="12">
      <c r="A14" s="1" t="s">
        <v>7</v>
      </c>
      <c r="B14" s="12">
        <v>0.46</v>
      </c>
      <c r="C14" s="12">
        <v>0.56</v>
      </c>
      <c r="D14" s="12">
        <v>0.51</v>
      </c>
      <c r="E14" s="12">
        <v>0.52</v>
      </c>
      <c r="F14" s="12">
        <v>0.51</v>
      </c>
      <c r="G14" s="12">
        <v>0.51</v>
      </c>
      <c r="H14" s="12">
        <v>0.39</v>
      </c>
      <c r="I14" s="12">
        <v>0.36</v>
      </c>
      <c r="J14" s="12">
        <v>0.41</v>
      </c>
      <c r="K14" s="12">
        <v>0.4</v>
      </c>
      <c r="L14" s="12">
        <v>0.35</v>
      </c>
      <c r="M14" s="12">
        <v>0.65</v>
      </c>
      <c r="N14" s="12">
        <v>0.45</v>
      </c>
      <c r="O14" s="12">
        <v>0.48</v>
      </c>
      <c r="P14" s="12">
        <v>0.38</v>
      </c>
      <c r="Q14" s="12">
        <v>0.36</v>
      </c>
      <c r="R14" s="12">
        <v>0.35</v>
      </c>
      <c r="S14" s="12">
        <v>0.39</v>
      </c>
      <c r="T14" s="12">
        <v>0.35</v>
      </c>
      <c r="U14" s="12">
        <v>0.43</v>
      </c>
      <c r="V14" s="12">
        <v>0.27</v>
      </c>
      <c r="W14" s="12">
        <v>0.26</v>
      </c>
      <c r="X14" s="12">
        <v>0.29</v>
      </c>
      <c r="Y14" s="12">
        <v>0.31</v>
      </c>
      <c r="Z14" s="12">
        <v>0.28</v>
      </c>
      <c r="AA14" s="12">
        <v>0.32</v>
      </c>
      <c r="AB14" s="12">
        <v>0.35</v>
      </c>
      <c r="AC14" s="12">
        <v>0.32</v>
      </c>
      <c r="AD14" s="12">
        <v>0.31</v>
      </c>
      <c r="AE14" s="12">
        <v>0.27</v>
      </c>
      <c r="AF14" s="12">
        <v>0.34</v>
      </c>
      <c r="AG14" s="12">
        <v>0.33</v>
      </c>
      <c r="AH14" s="12">
        <v>0.28</v>
      </c>
      <c r="AI14" s="12">
        <v>0.23</v>
      </c>
      <c r="AJ14" s="12">
        <v>0.21</v>
      </c>
      <c r="AK14" s="12">
        <v>0.23</v>
      </c>
      <c r="AL14" s="12">
        <v>0.27</v>
      </c>
      <c r="AM14" s="12">
        <v>0.22</v>
      </c>
      <c r="AN14" s="12">
        <v>0.22</v>
      </c>
      <c r="AO14" s="12">
        <v>0.17</v>
      </c>
      <c r="AP14" s="12">
        <v>0.21</v>
      </c>
      <c r="AQ14" s="12">
        <v>0.31</v>
      </c>
      <c r="AR14" s="12">
        <v>0.27</v>
      </c>
      <c r="AS14" s="12">
        <v>0.27</v>
      </c>
      <c r="AT14" s="12">
        <v>0.27</v>
      </c>
      <c r="AU14" s="12">
        <v>0.38</v>
      </c>
      <c r="AV14" s="12">
        <v>0.31</v>
      </c>
      <c r="AW14" s="12">
        <v>0.29</v>
      </c>
      <c r="AX14" s="12">
        <v>0.16</v>
      </c>
      <c r="AY14" s="12">
        <v>0.6</v>
      </c>
      <c r="AZ14" s="12">
        <v>0.42</v>
      </c>
      <c r="BA14" s="12">
        <v>0.39</v>
      </c>
      <c r="BB14" s="12">
        <v>0.32</v>
      </c>
      <c r="BC14" s="12"/>
      <c r="BD14" s="12">
        <v>0.33</v>
      </c>
      <c r="BE14" s="12">
        <v>0.41</v>
      </c>
      <c r="BF14" s="12">
        <v>0.37</v>
      </c>
      <c r="BG14" s="12">
        <v>0.34</v>
      </c>
      <c r="BH14" s="12">
        <v>0.15</v>
      </c>
      <c r="BI14" s="12">
        <v>0.06</v>
      </c>
      <c r="BJ14" s="12"/>
      <c r="BK14" s="12">
        <v>0.12</v>
      </c>
      <c r="BL14" s="12">
        <v>0.14</v>
      </c>
      <c r="BM14" s="12">
        <v>0.13</v>
      </c>
      <c r="BN14" s="12">
        <v>0.21</v>
      </c>
      <c r="BO14" s="12">
        <v>0.27</v>
      </c>
      <c r="BP14" s="12"/>
      <c r="BQ14" s="12">
        <v>0.1</v>
      </c>
      <c r="BR14" s="12">
        <v>0.24</v>
      </c>
      <c r="BS14" s="12">
        <v>0.2</v>
      </c>
      <c r="BT14" s="12">
        <v>0.45</v>
      </c>
      <c r="BU14" s="12">
        <v>0.2</v>
      </c>
      <c r="BW14" s="19">
        <f t="shared" si="0"/>
        <v>0.06</v>
      </c>
      <c r="BX14" s="19">
        <f t="shared" si="1"/>
        <v>0.65</v>
      </c>
      <c r="BY14" s="19">
        <f t="shared" si="2"/>
        <v>0.3237878787878788</v>
      </c>
    </row>
    <row r="15" spans="1:77" ht="12">
      <c r="A15" s="1" t="s">
        <v>8</v>
      </c>
      <c r="B15" s="13">
        <v>0.3</v>
      </c>
      <c r="C15" s="13">
        <v>0.3</v>
      </c>
      <c r="D15" s="13">
        <v>0.29</v>
      </c>
      <c r="E15" s="13">
        <v>0.3</v>
      </c>
      <c r="F15" s="13">
        <v>0.36</v>
      </c>
      <c r="G15" s="13">
        <v>0.36</v>
      </c>
      <c r="H15" s="12">
        <v>0.04</v>
      </c>
      <c r="I15" s="12">
        <v>0.05</v>
      </c>
      <c r="J15" s="12">
        <v>0.08</v>
      </c>
      <c r="K15" s="12">
        <v>0.06</v>
      </c>
      <c r="L15" s="12">
        <v>0.06</v>
      </c>
      <c r="M15" s="12">
        <v>0.08</v>
      </c>
      <c r="N15" s="12">
        <v>0.11</v>
      </c>
      <c r="O15" s="12">
        <v>0.11</v>
      </c>
      <c r="P15" s="12">
        <v>0.08</v>
      </c>
      <c r="Q15" s="12">
        <v>0.05</v>
      </c>
      <c r="R15" s="12">
        <v>0.07</v>
      </c>
      <c r="S15" s="12">
        <v>0.05</v>
      </c>
      <c r="T15" s="12">
        <v>0.06</v>
      </c>
      <c r="U15" s="12">
        <v>0.08</v>
      </c>
      <c r="V15" s="12">
        <v>0.15997</v>
      </c>
      <c r="W15" s="12">
        <v>0.06</v>
      </c>
      <c r="X15" s="12">
        <v>0.07</v>
      </c>
      <c r="Y15" s="12">
        <v>0.07</v>
      </c>
      <c r="Z15" s="12">
        <v>0.07</v>
      </c>
      <c r="AA15" s="12">
        <v>0.06</v>
      </c>
      <c r="AB15" s="12">
        <v>0.05</v>
      </c>
      <c r="AC15" s="12">
        <v>0.05</v>
      </c>
      <c r="AD15" s="12">
        <v>0.06</v>
      </c>
      <c r="AE15" s="12">
        <v>0.06</v>
      </c>
      <c r="AF15" s="12">
        <v>0.07</v>
      </c>
      <c r="AG15" s="12">
        <v>0.04</v>
      </c>
      <c r="AH15" s="12">
        <v>0.03</v>
      </c>
      <c r="AI15" s="12">
        <v>0.06</v>
      </c>
      <c r="AJ15" s="12">
        <v>0.07</v>
      </c>
      <c r="AK15" s="12">
        <v>0.05</v>
      </c>
      <c r="AL15" s="12">
        <v>0.06</v>
      </c>
      <c r="AM15" s="12">
        <v>0.05</v>
      </c>
      <c r="AN15" s="12">
        <v>0.06</v>
      </c>
      <c r="AO15" s="12">
        <v>0.05</v>
      </c>
      <c r="AP15" s="12">
        <v>0.05</v>
      </c>
      <c r="AQ15" s="12">
        <v>0.04</v>
      </c>
      <c r="AR15" s="12">
        <v>0.05</v>
      </c>
      <c r="AS15" s="12">
        <v>0.04</v>
      </c>
      <c r="AT15" s="12">
        <v>0.09</v>
      </c>
      <c r="AU15" s="12">
        <v>0.07</v>
      </c>
      <c r="AV15" s="12">
        <v>0.06</v>
      </c>
      <c r="AW15" s="12">
        <v>0.06</v>
      </c>
      <c r="AX15" s="12">
        <v>0.04</v>
      </c>
      <c r="AY15" s="12">
        <v>0.16</v>
      </c>
      <c r="AZ15" s="12">
        <v>0.009</v>
      </c>
      <c r="BA15" s="12">
        <v>0.007</v>
      </c>
      <c r="BB15" s="12">
        <v>0.08</v>
      </c>
      <c r="BC15" s="12"/>
      <c r="BD15" s="12">
        <v>0.15</v>
      </c>
      <c r="BE15" s="12">
        <v>0.8</v>
      </c>
      <c r="BF15" s="12">
        <v>0.57</v>
      </c>
      <c r="BG15" s="12">
        <v>0.62</v>
      </c>
      <c r="BH15" s="12">
        <v>0.01</v>
      </c>
      <c r="BI15" s="12">
        <v>0.02</v>
      </c>
      <c r="BJ15" s="12"/>
      <c r="BK15" s="12">
        <v>0.01</v>
      </c>
      <c r="BL15" s="12">
        <v>0.02</v>
      </c>
      <c r="BM15" s="12">
        <v>0.03</v>
      </c>
      <c r="BN15" s="12">
        <v>0.016</v>
      </c>
      <c r="BO15" s="12">
        <v>0.022</v>
      </c>
      <c r="BP15" s="12"/>
      <c r="BQ15" s="12">
        <v>0.02</v>
      </c>
      <c r="BR15" s="12">
        <v>0.01</v>
      </c>
      <c r="BS15" s="12">
        <v>0.08</v>
      </c>
      <c r="BT15" s="12">
        <v>0.2</v>
      </c>
      <c r="BU15" s="12">
        <v>0.08</v>
      </c>
      <c r="BW15" s="19">
        <f t="shared" si="0"/>
        <v>0.007</v>
      </c>
      <c r="BX15" s="19">
        <f t="shared" si="1"/>
        <v>0.8</v>
      </c>
      <c r="BY15" s="19">
        <f t="shared" si="2"/>
        <v>0.10899954545454539</v>
      </c>
    </row>
    <row r="16" spans="1:77" ht="12">
      <c r="A16" s="1" t="s">
        <v>10</v>
      </c>
      <c r="B16" s="17">
        <f aca="true" t="shared" si="3" ref="B16:AG16">SUM(B6:B15)</f>
        <v>99.62001097218109</v>
      </c>
      <c r="C16" s="17">
        <f t="shared" si="3"/>
        <v>99.93001037909023</v>
      </c>
      <c r="D16" s="17">
        <f t="shared" si="3"/>
        <v>99.78001067563568</v>
      </c>
      <c r="E16" s="17">
        <f t="shared" si="3"/>
        <v>99.33001126872652</v>
      </c>
      <c r="F16" s="17">
        <f t="shared" si="3"/>
        <v>99.97000948945393</v>
      </c>
      <c r="G16" s="17">
        <f t="shared" si="3"/>
        <v>99.97000948945393</v>
      </c>
      <c r="H16" s="17">
        <f t="shared" si="3"/>
        <v>99.88001156527196</v>
      </c>
      <c r="I16" s="17">
        <f t="shared" si="3"/>
        <v>99.63001215836283</v>
      </c>
      <c r="J16" s="17">
        <f t="shared" si="3"/>
        <v>99.31999999999998</v>
      </c>
      <c r="K16" s="17">
        <f t="shared" si="3"/>
        <v>99.28000741363587</v>
      </c>
      <c r="L16" s="17">
        <f t="shared" si="3"/>
        <v>99.10001037909024</v>
      </c>
      <c r="M16" s="17">
        <f t="shared" si="3"/>
        <v>99.78000652399959</v>
      </c>
      <c r="N16" s="17">
        <f t="shared" si="3"/>
        <v>99.43000533781783</v>
      </c>
      <c r="O16" s="17">
        <f t="shared" si="3"/>
        <v>99.93000622745414</v>
      </c>
      <c r="P16" s="17">
        <f t="shared" si="3"/>
        <v>100.02001393763545</v>
      </c>
      <c r="Q16" s="17">
        <f t="shared" si="3"/>
        <v>99.54001215836283</v>
      </c>
      <c r="R16" s="17">
        <f t="shared" si="3"/>
        <v>100.00001927545327</v>
      </c>
      <c r="S16" s="17">
        <f t="shared" si="3"/>
        <v>99.88001482727175</v>
      </c>
      <c r="T16" s="17">
        <f t="shared" si="3"/>
        <v>99.38001808927154</v>
      </c>
      <c r="U16" s="17">
        <f t="shared" si="3"/>
        <v>99.54000800672675</v>
      </c>
      <c r="V16" s="17">
        <f t="shared" si="3"/>
        <v>100.20998542036263</v>
      </c>
      <c r="W16" s="17">
        <f t="shared" si="3"/>
        <v>99.71001453072634</v>
      </c>
      <c r="X16" s="17">
        <f t="shared" si="3"/>
        <v>99.94001423418088</v>
      </c>
      <c r="Y16" s="17">
        <f t="shared" si="3"/>
        <v>100.1100118618174</v>
      </c>
      <c r="Z16" s="17">
        <f t="shared" si="3"/>
        <v>100.16001097218107</v>
      </c>
      <c r="AA16" s="17">
        <f t="shared" si="3"/>
        <v>99.78001423418087</v>
      </c>
      <c r="AB16" s="17">
        <f t="shared" si="3"/>
        <v>100.08001542036263</v>
      </c>
      <c r="AC16" s="17">
        <f t="shared" si="3"/>
        <v>99.7800169030898</v>
      </c>
      <c r="AD16" s="17">
        <f t="shared" si="3"/>
        <v>100.22001334454458</v>
      </c>
      <c r="AE16" s="17">
        <f t="shared" si="3"/>
        <v>100.03001868236241</v>
      </c>
      <c r="AF16" s="17">
        <f t="shared" si="3"/>
        <v>99.80000919290849</v>
      </c>
      <c r="AG16" s="17">
        <f t="shared" si="3"/>
        <v>99.92001542036263</v>
      </c>
      <c r="AH16" s="17">
        <f aca="true" t="shared" si="4" ref="AH16:AX16">SUM(AH6:AH15)</f>
        <v>99.37001957199871</v>
      </c>
      <c r="AI16" s="17">
        <f t="shared" si="4"/>
        <v>99.64001630999893</v>
      </c>
      <c r="AJ16" s="17">
        <f t="shared" si="4"/>
        <v>100.15001808927153</v>
      </c>
      <c r="AK16" s="17">
        <f t="shared" si="4"/>
        <v>100.35002846836178</v>
      </c>
      <c r="AL16" s="17">
        <f t="shared" si="4"/>
        <v>100.1300177927261</v>
      </c>
      <c r="AM16" s="17">
        <f t="shared" si="4"/>
        <v>100.14001838581697</v>
      </c>
      <c r="AN16" s="17">
        <f t="shared" si="4"/>
        <v>100.24001808927154</v>
      </c>
      <c r="AO16" s="17">
        <f t="shared" si="4"/>
        <v>100.27001868236243</v>
      </c>
      <c r="AP16" s="17">
        <f t="shared" si="4"/>
        <v>100.29001453072631</v>
      </c>
      <c r="AQ16" s="17">
        <f t="shared" si="4"/>
        <v>99.79002016508962</v>
      </c>
      <c r="AR16" s="17">
        <f t="shared" si="4"/>
        <v>99.98002075818046</v>
      </c>
      <c r="AS16" s="17">
        <f t="shared" si="4"/>
        <v>99.53002520636198</v>
      </c>
      <c r="AT16" s="17">
        <f t="shared" si="4"/>
        <v>99.91001808927156</v>
      </c>
      <c r="AU16" s="17">
        <f t="shared" si="4"/>
        <v>100.19001660654436</v>
      </c>
      <c r="AV16" s="17">
        <f t="shared" si="4"/>
        <v>100.15001304799915</v>
      </c>
      <c r="AW16" s="17">
        <f t="shared" si="4"/>
        <v>99.50000919290851</v>
      </c>
      <c r="AX16" s="17">
        <f t="shared" si="4"/>
        <v>99.42002224090764</v>
      </c>
      <c r="AY16" s="17">
        <v>51.55</v>
      </c>
      <c r="AZ16" s="17">
        <v>52.108999999999995</v>
      </c>
      <c r="BA16" s="17">
        <v>54.096999999999994</v>
      </c>
      <c r="BB16" s="17">
        <f>SUM(BB6:BB15)</f>
        <v>99.85001512381719</v>
      </c>
      <c r="BC16" s="17"/>
      <c r="BD16" s="17">
        <f aca="true" t="shared" si="5" ref="BD16:BI16">SUM(BD6:BD15)</f>
        <v>100.11000830327218</v>
      </c>
      <c r="BE16" s="17">
        <f t="shared" si="5"/>
        <v>99.00001749618067</v>
      </c>
      <c r="BF16" s="17">
        <f t="shared" si="5"/>
        <v>101.9800160134535</v>
      </c>
      <c r="BG16" s="17">
        <f t="shared" si="5"/>
        <v>99.97001719963525</v>
      </c>
      <c r="BH16" s="17">
        <f t="shared" si="5"/>
        <v>100.08001779272612</v>
      </c>
      <c r="BI16" s="17">
        <f t="shared" si="5"/>
        <v>99.66002046163503</v>
      </c>
      <c r="BJ16" s="17"/>
      <c r="BK16" s="17">
        <f>SUM(BK6:BK15)</f>
        <v>99.53002194436222</v>
      </c>
      <c r="BL16" s="17">
        <f>SUM(BL6:BL15)</f>
        <v>100.52002105472589</v>
      </c>
      <c r="BM16" s="17">
        <f>SUM(BM6:BM15)</f>
        <v>100.59001512381717</v>
      </c>
      <c r="BN16" s="17">
        <f>SUM(BN6:BN15)</f>
        <v>101.45601245490828</v>
      </c>
      <c r="BO16" s="17">
        <f>SUM(BO6:BO15)</f>
        <v>99.77200889636305</v>
      </c>
      <c r="BP16" s="17"/>
      <c r="BQ16" s="17">
        <f>SUM(BQ6:BQ15)</f>
        <v>100.52000474472695</v>
      </c>
      <c r="BR16" s="17">
        <f>SUM(BR6:BR15)</f>
        <v>100.15000563436325</v>
      </c>
      <c r="BS16" s="17">
        <f>SUM(BS6:BS15)</f>
        <v>99.75002876490721</v>
      </c>
      <c r="BT16" s="17">
        <f>SUM(BT6:BT15)</f>
        <v>100.1600219443622</v>
      </c>
      <c r="BU16" s="17">
        <f>SUM(BU6:BU15)</f>
        <v>99.75002876490721</v>
      </c>
      <c r="BW16" s="15"/>
      <c r="BX16" s="15"/>
      <c r="BY16" s="15"/>
    </row>
    <row r="17" spans="2:77" ht="1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W17" s="15"/>
      <c r="BX17" s="15"/>
      <c r="BY17" s="15"/>
    </row>
    <row r="18" spans="1:77" s="2" customFormat="1" ht="12">
      <c r="A18" s="2" t="s">
        <v>60</v>
      </c>
      <c r="B18" s="14">
        <v>0.42361060606110473</v>
      </c>
      <c r="C18" s="14">
        <v>0.41465743481962625</v>
      </c>
      <c r="D18" s="14">
        <v>0.4122512980461031</v>
      </c>
      <c r="E18" s="14">
        <v>0.40982844691803727</v>
      </c>
      <c r="F18" s="14">
        <v>0.40286411101027875</v>
      </c>
      <c r="G18" s="14">
        <v>0.40286411101027875</v>
      </c>
      <c r="H18" s="14">
        <v>0.42556077878942195</v>
      </c>
      <c r="I18" s="14">
        <v>0.4224145563325259</v>
      </c>
      <c r="J18" s="14">
        <v>0.3979806807062623</v>
      </c>
      <c r="K18" s="14">
        <v>0.3774756592918323</v>
      </c>
      <c r="L18" s="14">
        <v>0.45946657450361955</v>
      </c>
      <c r="M18" s="14">
        <v>0.38007985694742236</v>
      </c>
      <c r="N18" s="14">
        <v>0.347458111641819</v>
      </c>
      <c r="O18" s="14">
        <v>0.37378787745336345</v>
      </c>
      <c r="P18" s="14">
        <v>0.45762557249701064</v>
      </c>
      <c r="Q18" s="14">
        <v>0.43516401677344263</v>
      </c>
      <c r="R18" s="14">
        <v>0.5061557425836457</v>
      </c>
      <c r="S18" s="14">
        <v>0.49530249638119545</v>
      </c>
      <c r="T18" s="14">
        <v>0.49017859818479625</v>
      </c>
      <c r="U18" s="14">
        <v>0.41262891354257747</v>
      </c>
      <c r="V18" s="14">
        <v>0.4220706989122286</v>
      </c>
      <c r="W18" s="14">
        <v>0.42582511203025125</v>
      </c>
      <c r="X18" s="14">
        <v>0.4211363756150113</v>
      </c>
      <c r="Y18" s="14">
        <v>0.40716347115230384</v>
      </c>
      <c r="Z18" s="14">
        <v>0.3693134748505678</v>
      </c>
      <c r="AA18" s="14">
        <v>0.43672480764267213</v>
      </c>
      <c r="AB18" s="14">
        <v>0.4496498907581797</v>
      </c>
      <c r="AC18" s="14">
        <v>0.4533458600284013</v>
      </c>
      <c r="AD18" s="14">
        <v>0.429979645758961</v>
      </c>
      <c r="AE18" s="14">
        <v>0.4428698620196537</v>
      </c>
      <c r="AF18" s="14">
        <v>0.431831666093374</v>
      </c>
      <c r="AG18" s="14">
        <v>0.44620092296336267</v>
      </c>
      <c r="AH18" s="14">
        <v>0.4560996609470701</v>
      </c>
      <c r="AI18" s="14">
        <v>0.49638178056252064</v>
      </c>
      <c r="AJ18" s="14">
        <v>0.5144722040764185</v>
      </c>
      <c r="AK18" s="14">
        <v>0.5521452563218017</v>
      </c>
      <c r="AL18" s="14">
        <v>0.5485559949169525</v>
      </c>
      <c r="AM18" s="14">
        <v>0.5659737615259088</v>
      </c>
      <c r="AN18" s="14">
        <v>0.5519246259803107</v>
      </c>
      <c r="AO18" s="14">
        <v>0.5832958217126077</v>
      </c>
      <c r="AP18" s="14">
        <v>0.5559876706126149</v>
      </c>
      <c r="AQ18" s="14">
        <v>0.4544154764944648</v>
      </c>
      <c r="AR18" s="14">
        <v>0.39426099107757695</v>
      </c>
      <c r="AS18" s="14">
        <v>0.4713984230327772</v>
      </c>
      <c r="AT18" s="14">
        <v>0.4750313065772734</v>
      </c>
      <c r="AU18" s="14">
        <v>0.47601382949403853</v>
      </c>
      <c r="AV18" s="14">
        <v>0.44659246308617023</v>
      </c>
      <c r="AW18" s="14">
        <v>0.38354152030742783</v>
      </c>
      <c r="AX18" s="14">
        <v>0.6167513829637127</v>
      </c>
      <c r="AY18" s="14">
        <v>0.46671005627097534</v>
      </c>
      <c r="AZ18" s="14">
        <v>0.46545809780765107</v>
      </c>
      <c r="BA18" s="14">
        <v>0.5136801940098121</v>
      </c>
      <c r="BB18" s="14">
        <v>0.5515731543583616</v>
      </c>
      <c r="BC18" s="14"/>
      <c r="BD18" s="14">
        <v>0.39535118315204304</v>
      </c>
      <c r="BE18" s="14">
        <v>0.526160453813356</v>
      </c>
      <c r="BF18" s="14">
        <v>0.5601686820566079</v>
      </c>
      <c r="BG18" s="14">
        <v>0.5979497609812214</v>
      </c>
      <c r="BH18" s="14">
        <v>0.5203051018960319</v>
      </c>
      <c r="BI18" s="14">
        <v>0.541923895736143</v>
      </c>
      <c r="BJ18" s="14"/>
      <c r="BK18" s="14">
        <v>0.5406763547064942</v>
      </c>
      <c r="BL18" s="14">
        <v>0.5341384778176697</v>
      </c>
      <c r="BM18" s="14">
        <v>0.5199135793034937</v>
      </c>
      <c r="BN18" s="14">
        <v>0.4568837807478796</v>
      </c>
      <c r="BO18" s="14">
        <v>0.32760734249299744</v>
      </c>
      <c r="BP18" s="14"/>
      <c r="BQ18" s="14">
        <v>0.3684054667520259</v>
      </c>
      <c r="BR18" s="14">
        <v>0.35728246432082755</v>
      </c>
      <c r="BS18" s="14">
        <v>0.5484403010724415</v>
      </c>
      <c r="BT18" s="14">
        <v>0.50967684655979</v>
      </c>
      <c r="BU18" s="14"/>
      <c r="BV18" s="8"/>
      <c r="BW18" s="19">
        <f>MIN($B18:$BR18)</f>
        <v>0.32760734249299744</v>
      </c>
      <c r="BX18" s="19">
        <f>MAX($B18:$BR18)</f>
        <v>0.6167513829637127</v>
      </c>
      <c r="BY18" s="19">
        <f>AVERAGE($B18:$BR18)</f>
        <v>0.4601590522307967</v>
      </c>
    </row>
    <row r="19" spans="2:77" s="2" customFormat="1" ht="1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8"/>
      <c r="BW19" s="20"/>
      <c r="BX19" s="20"/>
      <c r="BY19" s="20"/>
    </row>
    <row r="20" spans="1:77" ht="12">
      <c r="A20" s="3" t="s">
        <v>59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W20" s="15"/>
      <c r="BX20" s="15"/>
      <c r="BY20" s="15"/>
    </row>
    <row r="21" spans="1:84" ht="12">
      <c r="A21" s="1" t="s">
        <v>41</v>
      </c>
      <c r="B21" s="12">
        <v>11.5</v>
      </c>
      <c r="C21" s="12">
        <v>14</v>
      </c>
      <c r="D21" s="12">
        <v>18.1</v>
      </c>
      <c r="E21" s="12" t="s">
        <v>12</v>
      </c>
      <c r="F21" s="12">
        <v>14</v>
      </c>
      <c r="G21" s="12"/>
      <c r="H21" s="12">
        <v>12</v>
      </c>
      <c r="I21" s="12">
        <v>15</v>
      </c>
      <c r="J21" s="12"/>
      <c r="K21" s="12">
        <v>9</v>
      </c>
      <c r="L21" s="12">
        <v>11</v>
      </c>
      <c r="M21" s="12">
        <v>11.4</v>
      </c>
      <c r="N21" s="12">
        <v>16.3</v>
      </c>
      <c r="O21" s="12">
        <v>11.5</v>
      </c>
      <c r="P21" s="12">
        <v>13.3</v>
      </c>
      <c r="Q21" s="12">
        <v>7.1</v>
      </c>
      <c r="R21" s="12">
        <v>9.6</v>
      </c>
      <c r="S21" s="12">
        <v>8.57</v>
      </c>
      <c r="T21" s="12">
        <v>8.7</v>
      </c>
      <c r="U21" s="12">
        <v>9.35</v>
      </c>
      <c r="V21" s="12">
        <v>8.04</v>
      </c>
      <c r="W21" s="12">
        <v>4.8</v>
      </c>
      <c r="X21" s="12">
        <v>6</v>
      </c>
      <c r="Y21" s="12">
        <v>8.37</v>
      </c>
      <c r="Z21" s="12">
        <v>6.7</v>
      </c>
      <c r="AA21" s="12"/>
      <c r="AB21" s="12"/>
      <c r="AC21" s="12"/>
      <c r="AD21" s="12">
        <v>8</v>
      </c>
      <c r="AE21" s="12">
        <v>15.3</v>
      </c>
      <c r="AF21" s="12">
        <v>5.6</v>
      </c>
      <c r="AG21" s="12"/>
      <c r="AH21" s="12"/>
      <c r="AI21" s="12"/>
      <c r="AJ21" s="12">
        <v>11</v>
      </c>
      <c r="AK21" s="12"/>
      <c r="AL21" s="12">
        <v>6</v>
      </c>
      <c r="AM21" s="12">
        <v>7.5</v>
      </c>
      <c r="AN21" s="12">
        <v>5.7</v>
      </c>
      <c r="AO21" s="12">
        <v>6.7</v>
      </c>
      <c r="AP21" s="12"/>
      <c r="AQ21" s="12"/>
      <c r="AR21" s="12">
        <v>9</v>
      </c>
      <c r="AS21" s="12">
        <v>4.6</v>
      </c>
      <c r="AT21" s="12">
        <v>6.4</v>
      </c>
      <c r="AU21" s="12">
        <v>9.51</v>
      </c>
      <c r="AV21" s="12">
        <v>5.9</v>
      </c>
      <c r="AW21" s="12">
        <v>7.4</v>
      </c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W21" s="22">
        <f aca="true" t="shared" si="6" ref="BW21:BW28">MIN($B21:$BR21)</f>
        <v>4.6</v>
      </c>
      <c r="BX21" s="22">
        <f aca="true" t="shared" si="7" ref="BX21:BX28">MAX($B21:$BR21)</f>
        <v>18.1</v>
      </c>
      <c r="BY21" s="22">
        <f aca="true" t="shared" si="8" ref="BY21:BY28">AVERAGE($B21:$BR21)</f>
        <v>9.52611111111111</v>
      </c>
      <c r="CB21" s="10"/>
      <c r="CC21" s="10"/>
      <c r="CD21" s="10"/>
      <c r="CE21" s="10"/>
      <c r="CF21" s="10"/>
    </row>
    <row r="22" spans="1:84" ht="12">
      <c r="A22" s="1" t="s">
        <v>42</v>
      </c>
      <c r="B22" s="12">
        <v>76</v>
      </c>
      <c r="C22" s="12">
        <v>87</v>
      </c>
      <c r="D22" s="12">
        <v>86</v>
      </c>
      <c r="E22" s="12">
        <v>76.2</v>
      </c>
      <c r="F22" s="12">
        <v>77</v>
      </c>
      <c r="G22" s="12">
        <v>80.9</v>
      </c>
      <c r="H22" s="12">
        <v>85</v>
      </c>
      <c r="I22" s="12">
        <v>78</v>
      </c>
      <c r="J22" s="12">
        <v>75</v>
      </c>
      <c r="K22" s="12">
        <v>74</v>
      </c>
      <c r="L22" s="12">
        <v>93</v>
      </c>
      <c r="M22" s="12">
        <v>80.8</v>
      </c>
      <c r="N22" s="12">
        <v>92</v>
      </c>
      <c r="O22" s="12">
        <v>92</v>
      </c>
      <c r="P22" s="12">
        <v>81.4</v>
      </c>
      <c r="Q22" s="12">
        <v>85.9</v>
      </c>
      <c r="R22" s="12">
        <v>75.1</v>
      </c>
      <c r="S22" s="12">
        <v>80</v>
      </c>
      <c r="T22" s="12">
        <v>82.5</v>
      </c>
      <c r="U22" s="12">
        <v>82.7</v>
      </c>
      <c r="V22" s="12">
        <v>50.6</v>
      </c>
      <c r="W22" s="12">
        <v>56.4</v>
      </c>
      <c r="X22" s="12">
        <v>56.5</v>
      </c>
      <c r="Y22" s="12">
        <v>49.8</v>
      </c>
      <c r="Z22" s="12">
        <v>63.1</v>
      </c>
      <c r="AA22" s="12"/>
      <c r="AB22" s="12">
        <v>45</v>
      </c>
      <c r="AC22" s="12"/>
      <c r="AD22" s="12">
        <v>40.6</v>
      </c>
      <c r="AE22" s="12">
        <v>47.4</v>
      </c>
      <c r="AF22" s="12">
        <v>47</v>
      </c>
      <c r="AG22" s="12"/>
      <c r="AH22" s="12">
        <v>42</v>
      </c>
      <c r="AI22" s="12">
        <v>46</v>
      </c>
      <c r="AJ22" s="12">
        <v>43.8</v>
      </c>
      <c r="AK22" s="12">
        <v>38.3</v>
      </c>
      <c r="AL22" s="12">
        <v>43</v>
      </c>
      <c r="AM22" s="12">
        <v>38.9</v>
      </c>
      <c r="AN22" s="12">
        <v>45.4</v>
      </c>
      <c r="AO22" s="12">
        <v>37.5</v>
      </c>
      <c r="AP22" s="12">
        <v>33.7</v>
      </c>
      <c r="AQ22" s="12">
        <v>42</v>
      </c>
      <c r="AR22" s="12">
        <v>43.1</v>
      </c>
      <c r="AS22" s="12">
        <v>39.1</v>
      </c>
      <c r="AT22" s="12"/>
      <c r="AU22" s="12">
        <v>53.8</v>
      </c>
      <c r="AV22" s="12">
        <v>60.8</v>
      </c>
      <c r="AW22" s="12">
        <v>58</v>
      </c>
      <c r="AX22" s="12">
        <v>37.1</v>
      </c>
      <c r="AY22" s="12">
        <v>59</v>
      </c>
      <c r="AZ22" s="12">
        <v>56</v>
      </c>
      <c r="BA22" s="12">
        <v>62</v>
      </c>
      <c r="BB22" s="12">
        <v>55</v>
      </c>
      <c r="BC22" s="12">
        <v>47.1</v>
      </c>
      <c r="BD22" s="12"/>
      <c r="BE22" s="12">
        <v>55</v>
      </c>
      <c r="BF22" s="12">
        <v>52</v>
      </c>
      <c r="BG22" s="12">
        <v>50</v>
      </c>
      <c r="BH22" s="12"/>
      <c r="BI22" s="12"/>
      <c r="BJ22" s="12">
        <v>54</v>
      </c>
      <c r="BK22" s="12">
        <v>50</v>
      </c>
      <c r="BL22" s="12"/>
      <c r="BM22" s="12"/>
      <c r="BN22" s="23">
        <v>43.6</v>
      </c>
      <c r="BO22" s="12">
        <v>57</v>
      </c>
      <c r="BP22" s="12">
        <v>47</v>
      </c>
      <c r="BQ22" s="12"/>
      <c r="BR22" s="12"/>
      <c r="BS22" s="12">
        <v>59</v>
      </c>
      <c r="BT22" s="12">
        <v>53</v>
      </c>
      <c r="BU22" s="12">
        <v>59</v>
      </c>
      <c r="BW22" s="21">
        <f t="shared" si="6"/>
        <v>33.7</v>
      </c>
      <c r="BX22" s="21">
        <f t="shared" si="7"/>
        <v>93</v>
      </c>
      <c r="BY22" s="21">
        <f t="shared" si="8"/>
        <v>60.122413793103455</v>
      </c>
      <c r="CB22" s="10"/>
      <c r="CC22" s="10"/>
      <c r="CD22" s="11"/>
      <c r="CE22" s="11"/>
      <c r="CF22" s="11"/>
    </row>
    <row r="23" spans="1:84" ht="12">
      <c r="A23" s="1" t="s">
        <v>43</v>
      </c>
      <c r="B23" s="12">
        <v>70</v>
      </c>
      <c r="C23" s="12">
        <v>47</v>
      </c>
      <c r="D23" s="12">
        <v>46</v>
      </c>
      <c r="E23" s="12">
        <v>37</v>
      </c>
      <c r="F23" s="12">
        <v>62</v>
      </c>
      <c r="G23" s="12"/>
      <c r="H23" s="12">
        <v>81</v>
      </c>
      <c r="I23" s="12">
        <v>98</v>
      </c>
      <c r="J23" s="12">
        <v>75</v>
      </c>
      <c r="K23" s="12">
        <v>63</v>
      </c>
      <c r="L23" s="12">
        <v>88</v>
      </c>
      <c r="M23" s="12">
        <v>46</v>
      </c>
      <c r="N23" s="12">
        <v>13</v>
      </c>
      <c r="O23" s="12">
        <v>38.5</v>
      </c>
      <c r="P23" s="12">
        <v>61</v>
      </c>
      <c r="Q23" s="12">
        <v>50</v>
      </c>
      <c r="R23" s="12">
        <v>79</v>
      </c>
      <c r="S23" s="12">
        <v>146</v>
      </c>
      <c r="T23" s="12"/>
      <c r="U23" s="12"/>
      <c r="V23" s="12">
        <v>149</v>
      </c>
      <c r="W23" s="12">
        <v>148</v>
      </c>
      <c r="X23" s="12">
        <v>150</v>
      </c>
      <c r="Y23" s="12">
        <v>160</v>
      </c>
      <c r="Z23" s="12">
        <v>119</v>
      </c>
      <c r="AA23" s="12"/>
      <c r="AB23" s="12"/>
      <c r="AC23" s="12">
        <v>189</v>
      </c>
      <c r="AD23" s="12">
        <v>160</v>
      </c>
      <c r="AE23" s="12">
        <v>130</v>
      </c>
      <c r="AF23" s="12">
        <v>135</v>
      </c>
      <c r="AG23" s="12">
        <v>165</v>
      </c>
      <c r="AH23" s="12"/>
      <c r="AI23" s="12">
        <v>153</v>
      </c>
      <c r="AJ23" s="12">
        <v>145</v>
      </c>
      <c r="AK23" s="12">
        <v>175</v>
      </c>
      <c r="AL23" s="12">
        <v>180</v>
      </c>
      <c r="AM23" s="12">
        <v>140</v>
      </c>
      <c r="AN23" s="12">
        <v>146</v>
      </c>
      <c r="AO23" s="12">
        <v>153</v>
      </c>
      <c r="AP23" s="12">
        <v>130</v>
      </c>
      <c r="AQ23" s="12">
        <v>168</v>
      </c>
      <c r="AR23" s="12">
        <v>266</v>
      </c>
      <c r="AS23" s="12">
        <v>200</v>
      </c>
      <c r="AT23" s="12"/>
      <c r="AU23" s="12">
        <v>180</v>
      </c>
      <c r="AV23" s="12">
        <v>135</v>
      </c>
      <c r="AW23" s="12">
        <v>102</v>
      </c>
      <c r="AX23" s="12"/>
      <c r="AY23" s="12">
        <v>102</v>
      </c>
      <c r="AZ23" s="12">
        <v>116</v>
      </c>
      <c r="BA23" s="12">
        <v>121</v>
      </c>
      <c r="BB23" s="12"/>
      <c r="BC23" s="12"/>
      <c r="BD23" s="12"/>
      <c r="BE23" s="12">
        <v>120</v>
      </c>
      <c r="BF23" s="12">
        <v>139</v>
      </c>
      <c r="BG23" s="12">
        <v>120</v>
      </c>
      <c r="BH23" s="12"/>
      <c r="BI23" s="12"/>
      <c r="BJ23" s="12">
        <v>202</v>
      </c>
      <c r="BK23" s="12">
        <v>226</v>
      </c>
      <c r="BL23" s="12"/>
      <c r="BM23" s="12"/>
      <c r="BN23" s="12">
        <v>150</v>
      </c>
      <c r="BO23" s="12">
        <v>140</v>
      </c>
      <c r="BP23" s="12">
        <v>170</v>
      </c>
      <c r="BQ23" s="12"/>
      <c r="BR23" s="12"/>
      <c r="BS23" s="12">
        <v>214</v>
      </c>
      <c r="BT23" s="12">
        <v>205</v>
      </c>
      <c r="BU23" s="12">
        <v>214</v>
      </c>
      <c r="BW23" s="21">
        <f t="shared" si="6"/>
        <v>13</v>
      </c>
      <c r="BX23" s="21">
        <f t="shared" si="7"/>
        <v>266</v>
      </c>
      <c r="BY23" s="21">
        <f t="shared" si="8"/>
        <v>124.70192307692308</v>
      </c>
      <c r="CB23" s="10"/>
      <c r="CC23" s="11"/>
      <c r="CD23" s="11"/>
      <c r="CE23" s="11"/>
      <c r="CF23" s="11"/>
    </row>
    <row r="24" spans="1:84" ht="12">
      <c r="A24" s="1" t="s">
        <v>44</v>
      </c>
      <c r="B24" s="12">
        <v>29</v>
      </c>
      <c r="C24" s="12">
        <v>25.4</v>
      </c>
      <c r="D24" s="12">
        <v>31</v>
      </c>
      <c r="E24" s="12">
        <v>28.4</v>
      </c>
      <c r="F24" s="12">
        <v>27.2</v>
      </c>
      <c r="G24" s="12">
        <v>24</v>
      </c>
      <c r="H24" s="12">
        <v>5.7</v>
      </c>
      <c r="I24" s="12">
        <v>16.1</v>
      </c>
      <c r="J24" s="12">
        <v>13.8</v>
      </c>
      <c r="K24" s="12">
        <v>14.1</v>
      </c>
      <c r="L24" s="12">
        <v>14</v>
      </c>
      <c r="M24" s="12">
        <v>14.4</v>
      </c>
      <c r="N24" s="12">
        <v>12.2</v>
      </c>
      <c r="O24" s="12">
        <v>11</v>
      </c>
      <c r="P24" s="12">
        <v>19.1</v>
      </c>
      <c r="Q24" s="12">
        <v>21.3</v>
      </c>
      <c r="R24" s="12">
        <v>23.5</v>
      </c>
      <c r="S24" s="12">
        <v>32</v>
      </c>
      <c r="T24" s="12">
        <v>20.7</v>
      </c>
      <c r="U24" s="12">
        <v>14.5</v>
      </c>
      <c r="V24" s="12">
        <v>38.4</v>
      </c>
      <c r="W24" s="12">
        <v>30</v>
      </c>
      <c r="X24" s="12">
        <v>38.8</v>
      </c>
      <c r="Y24" s="12">
        <v>27.7</v>
      </c>
      <c r="Z24" s="12">
        <v>27.2</v>
      </c>
      <c r="AA24" s="12">
        <v>39.6</v>
      </c>
      <c r="AB24" s="12">
        <v>42</v>
      </c>
      <c r="AC24" s="12">
        <v>44</v>
      </c>
      <c r="AD24" s="12">
        <v>38</v>
      </c>
      <c r="AE24" s="12">
        <v>44.6</v>
      </c>
      <c r="AF24" s="12">
        <v>41</v>
      </c>
      <c r="AG24" s="12">
        <v>41</v>
      </c>
      <c r="AH24" s="12">
        <v>42</v>
      </c>
      <c r="AI24" s="12">
        <v>49</v>
      </c>
      <c r="AJ24" s="12">
        <v>47.9</v>
      </c>
      <c r="AK24" s="12">
        <v>65.8</v>
      </c>
      <c r="AL24" s="12">
        <v>61</v>
      </c>
      <c r="AM24" s="12">
        <v>58</v>
      </c>
      <c r="AN24" s="12">
        <v>61</v>
      </c>
      <c r="AO24" s="12">
        <v>61.1</v>
      </c>
      <c r="AP24" s="12">
        <v>53.2</v>
      </c>
      <c r="AQ24" s="12">
        <v>21</v>
      </c>
      <c r="AR24" s="12">
        <v>50.3</v>
      </c>
      <c r="AS24" s="12">
        <v>54</v>
      </c>
      <c r="AT24" s="12"/>
      <c r="AU24" s="12">
        <v>42.5</v>
      </c>
      <c r="AV24" s="12">
        <v>43.4</v>
      </c>
      <c r="AW24" s="12">
        <v>35.1</v>
      </c>
      <c r="AX24" s="12">
        <v>71</v>
      </c>
      <c r="AY24" s="12">
        <v>29</v>
      </c>
      <c r="AZ24" s="12">
        <v>27</v>
      </c>
      <c r="BA24" s="12">
        <v>29</v>
      </c>
      <c r="BB24" s="12">
        <v>25</v>
      </c>
      <c r="BC24" s="12">
        <v>32</v>
      </c>
      <c r="BD24" s="12"/>
      <c r="BE24" s="12">
        <v>34</v>
      </c>
      <c r="BF24" s="12">
        <v>31</v>
      </c>
      <c r="BG24" s="12">
        <v>37</v>
      </c>
      <c r="BH24" s="12"/>
      <c r="BI24" s="12"/>
      <c r="BJ24" s="12"/>
      <c r="BK24" s="12"/>
      <c r="BL24" s="12"/>
      <c r="BM24" s="12"/>
      <c r="BN24" s="12">
        <v>59.3</v>
      </c>
      <c r="BO24" s="12">
        <v>43.3</v>
      </c>
      <c r="BP24" s="12"/>
      <c r="BQ24" s="12"/>
      <c r="BR24" s="12"/>
      <c r="BS24" s="12">
        <v>68</v>
      </c>
      <c r="BT24" s="12">
        <v>76</v>
      </c>
      <c r="BU24" s="12">
        <v>68</v>
      </c>
      <c r="BW24" s="22">
        <f t="shared" si="6"/>
        <v>5.7</v>
      </c>
      <c r="BX24" s="22">
        <f t="shared" si="7"/>
        <v>71</v>
      </c>
      <c r="BY24" s="22">
        <f t="shared" si="8"/>
        <v>34.699999999999996</v>
      </c>
      <c r="CB24" s="10"/>
      <c r="CC24" s="11"/>
      <c r="CD24" s="11"/>
      <c r="CE24" s="11"/>
      <c r="CF24" s="11"/>
    </row>
    <row r="25" spans="1:84" ht="12">
      <c r="A25" s="1" t="s">
        <v>45</v>
      </c>
      <c r="B25" s="12">
        <v>10</v>
      </c>
      <c r="C25" s="12">
        <v>2</v>
      </c>
      <c r="D25" s="12">
        <v>60</v>
      </c>
      <c r="E25" s="12">
        <v>20</v>
      </c>
      <c r="F25" s="12">
        <v>3</v>
      </c>
      <c r="G25" s="12"/>
      <c r="H25" s="12" t="s">
        <v>47</v>
      </c>
      <c r="I25" s="12">
        <v>20</v>
      </c>
      <c r="J25" s="12">
        <v>15</v>
      </c>
      <c r="K25" s="12">
        <v>2.7</v>
      </c>
      <c r="L25" s="12">
        <v>2</v>
      </c>
      <c r="M25" s="12">
        <v>2</v>
      </c>
      <c r="N25" s="12">
        <v>20</v>
      </c>
      <c r="O25" s="12">
        <v>4</v>
      </c>
      <c r="P25" s="12">
        <v>1</v>
      </c>
      <c r="Q25" s="12">
        <v>3</v>
      </c>
      <c r="R25" s="12">
        <v>3</v>
      </c>
      <c r="S25" s="12" t="s">
        <v>48</v>
      </c>
      <c r="T25" s="12">
        <v>2</v>
      </c>
      <c r="U25" s="12">
        <v>2</v>
      </c>
      <c r="V25" s="12">
        <v>5.9</v>
      </c>
      <c r="W25" s="12">
        <v>9.9</v>
      </c>
      <c r="X25" s="12">
        <v>20</v>
      </c>
      <c r="Y25" s="12">
        <v>16</v>
      </c>
      <c r="Z25" s="12">
        <v>6.9</v>
      </c>
      <c r="AA25" s="12">
        <v>30</v>
      </c>
      <c r="AB25" s="12"/>
      <c r="AC25" s="12">
        <v>19</v>
      </c>
      <c r="AD25" s="12">
        <v>15</v>
      </c>
      <c r="AE25" s="12">
        <v>8.9</v>
      </c>
      <c r="AF25" s="12">
        <v>11</v>
      </c>
      <c r="AG25" s="12">
        <v>23</v>
      </c>
      <c r="AH25" s="12">
        <v>31</v>
      </c>
      <c r="AI25" s="12">
        <v>51.9</v>
      </c>
      <c r="AJ25" s="12">
        <v>52</v>
      </c>
      <c r="AK25" s="12">
        <v>63.9</v>
      </c>
      <c r="AL25" s="12">
        <v>63</v>
      </c>
      <c r="AM25" s="12">
        <v>55</v>
      </c>
      <c r="AN25" s="12">
        <v>50</v>
      </c>
      <c r="AO25" s="12">
        <v>40</v>
      </c>
      <c r="AP25" s="12">
        <v>32.9</v>
      </c>
      <c r="AQ25" s="12">
        <v>68.9</v>
      </c>
      <c r="AR25" s="12">
        <v>64.9</v>
      </c>
      <c r="AS25" s="12">
        <v>85.9</v>
      </c>
      <c r="AT25" s="12">
        <v>41.9</v>
      </c>
      <c r="AU25" s="12">
        <v>41.9</v>
      </c>
      <c r="AV25" s="12">
        <v>20</v>
      </c>
      <c r="AW25" s="12">
        <v>5.9</v>
      </c>
      <c r="AX25" s="12">
        <v>90</v>
      </c>
      <c r="AY25" s="12"/>
      <c r="AZ25" s="12"/>
      <c r="BA25" s="12"/>
      <c r="BB25" s="12">
        <v>14</v>
      </c>
      <c r="BC25" s="12">
        <v>31</v>
      </c>
      <c r="BD25" s="12"/>
      <c r="BE25" s="12">
        <v>70</v>
      </c>
      <c r="BF25" s="12">
        <v>40</v>
      </c>
      <c r="BG25" s="12">
        <v>60</v>
      </c>
      <c r="BH25" s="12"/>
      <c r="BI25" s="12"/>
      <c r="BJ25" s="12"/>
      <c r="BK25" s="12"/>
      <c r="BL25" s="12"/>
      <c r="BM25" s="12"/>
      <c r="BN25" s="12">
        <v>70</v>
      </c>
      <c r="BO25" s="12">
        <v>30</v>
      </c>
      <c r="BP25" s="12">
        <v>80</v>
      </c>
      <c r="BQ25" s="12"/>
      <c r="BR25" s="12"/>
      <c r="BS25" s="12" t="s">
        <v>53</v>
      </c>
      <c r="BT25" s="12" t="s">
        <v>53</v>
      </c>
      <c r="BU25" s="12" t="s">
        <v>53</v>
      </c>
      <c r="BV25" s="6"/>
      <c r="BW25" s="22">
        <f t="shared" si="6"/>
        <v>1</v>
      </c>
      <c r="BX25" s="22">
        <f t="shared" si="7"/>
        <v>90</v>
      </c>
      <c r="BY25" s="22">
        <f t="shared" si="8"/>
        <v>30.026415094339626</v>
      </c>
      <c r="CB25" s="10"/>
      <c r="CC25" s="11"/>
      <c r="CD25" s="11"/>
      <c r="CE25" s="11"/>
      <c r="CF25" s="11"/>
    </row>
    <row r="26" spans="1:77" ht="12">
      <c r="A26" s="1" t="s">
        <v>36</v>
      </c>
      <c r="B26" s="12">
        <v>163</v>
      </c>
      <c r="C26" s="12">
        <v>173</v>
      </c>
      <c r="D26" s="12">
        <v>175</v>
      </c>
      <c r="E26" s="12">
        <v>167</v>
      </c>
      <c r="F26" s="12">
        <v>168</v>
      </c>
      <c r="G26" s="12">
        <v>161</v>
      </c>
      <c r="H26" s="12">
        <v>150</v>
      </c>
      <c r="I26" s="12">
        <v>138</v>
      </c>
      <c r="J26" s="12">
        <v>196</v>
      </c>
      <c r="K26" s="12">
        <v>153</v>
      </c>
      <c r="L26" s="12">
        <v>171</v>
      </c>
      <c r="M26" s="12">
        <v>218</v>
      </c>
      <c r="N26" s="12">
        <v>194</v>
      </c>
      <c r="O26" s="12">
        <v>224</v>
      </c>
      <c r="P26" s="12">
        <v>186</v>
      </c>
      <c r="Q26" s="12">
        <v>121</v>
      </c>
      <c r="R26" s="12">
        <v>153</v>
      </c>
      <c r="S26" s="12">
        <v>168</v>
      </c>
      <c r="T26" s="12">
        <v>174</v>
      </c>
      <c r="U26" s="12">
        <v>191</v>
      </c>
      <c r="V26" s="12">
        <v>116</v>
      </c>
      <c r="W26" s="12">
        <v>138</v>
      </c>
      <c r="X26" s="12">
        <v>113</v>
      </c>
      <c r="Y26" s="12">
        <v>129</v>
      </c>
      <c r="Z26" s="12">
        <v>135</v>
      </c>
      <c r="AA26" s="12">
        <v>111</v>
      </c>
      <c r="AB26" s="12">
        <v>99</v>
      </c>
      <c r="AC26" s="12">
        <v>108</v>
      </c>
      <c r="AD26" s="12">
        <v>115</v>
      </c>
      <c r="AE26" s="12">
        <v>111</v>
      </c>
      <c r="AF26" s="12">
        <v>112</v>
      </c>
      <c r="AG26" s="12">
        <v>112</v>
      </c>
      <c r="AH26" s="12">
        <v>99.2</v>
      </c>
      <c r="AI26" s="12">
        <v>96</v>
      </c>
      <c r="AJ26" s="12">
        <v>94</v>
      </c>
      <c r="AK26" s="12">
        <v>101</v>
      </c>
      <c r="AL26" s="12">
        <v>94</v>
      </c>
      <c r="AM26" s="12">
        <v>89</v>
      </c>
      <c r="AN26" s="12">
        <v>94</v>
      </c>
      <c r="AO26" s="12">
        <v>86</v>
      </c>
      <c r="AP26" s="12">
        <v>84</v>
      </c>
      <c r="AQ26" s="12">
        <v>104</v>
      </c>
      <c r="AR26" s="12">
        <v>88</v>
      </c>
      <c r="AS26" s="12">
        <v>91.4</v>
      </c>
      <c r="AT26" s="12">
        <v>84.4</v>
      </c>
      <c r="AU26" s="12">
        <v>143</v>
      </c>
      <c r="AV26" s="12">
        <v>150</v>
      </c>
      <c r="AW26" s="12">
        <v>148</v>
      </c>
      <c r="AX26" s="12">
        <v>83</v>
      </c>
      <c r="AY26" s="12"/>
      <c r="AZ26" s="12"/>
      <c r="BA26" s="12"/>
      <c r="BB26" s="12">
        <v>98</v>
      </c>
      <c r="BC26" s="12">
        <v>108</v>
      </c>
      <c r="BD26" s="12">
        <v>437</v>
      </c>
      <c r="BE26" s="12"/>
      <c r="BF26" s="12">
        <v>59</v>
      </c>
      <c r="BG26" s="12">
        <v>67</v>
      </c>
      <c r="BH26" s="12"/>
      <c r="BI26" s="12"/>
      <c r="BJ26" s="12"/>
      <c r="BK26" s="12"/>
      <c r="BL26" s="12"/>
      <c r="BM26" s="12"/>
      <c r="BN26" s="12">
        <v>90</v>
      </c>
      <c r="BO26" s="12">
        <v>110</v>
      </c>
      <c r="BP26" s="12"/>
      <c r="BQ26" s="12"/>
      <c r="BR26" s="12"/>
      <c r="BS26" s="12">
        <v>284</v>
      </c>
      <c r="BT26" s="12">
        <v>247</v>
      </c>
      <c r="BU26" s="12">
        <v>284</v>
      </c>
      <c r="BW26" s="21">
        <f t="shared" si="6"/>
        <v>59</v>
      </c>
      <c r="BX26" s="21">
        <f t="shared" si="7"/>
        <v>437</v>
      </c>
      <c r="BY26" s="21">
        <f t="shared" si="8"/>
        <v>134.66071428571428</v>
      </c>
    </row>
    <row r="27" spans="1:77" ht="12">
      <c r="A27" s="1" t="s">
        <v>35</v>
      </c>
      <c r="B27" s="12">
        <v>5.57</v>
      </c>
      <c r="C27" s="12"/>
      <c r="D27" s="12">
        <v>5.63</v>
      </c>
      <c r="E27" s="12">
        <v>5.64</v>
      </c>
      <c r="F27" s="12">
        <v>5.7</v>
      </c>
      <c r="G27" s="12">
        <v>6.2</v>
      </c>
      <c r="H27" s="12">
        <v>0.63</v>
      </c>
      <c r="I27" s="12">
        <v>0.62</v>
      </c>
      <c r="J27" s="12">
        <v>0.8</v>
      </c>
      <c r="K27" s="12">
        <v>0.5</v>
      </c>
      <c r="L27" s="12">
        <v>0.75</v>
      </c>
      <c r="M27" s="12">
        <v>0.98</v>
      </c>
      <c r="N27" s="12">
        <v>0.93</v>
      </c>
      <c r="O27" s="12">
        <v>1.15</v>
      </c>
      <c r="P27" s="12">
        <v>0.612</v>
      </c>
      <c r="Q27" s="12">
        <v>0.356</v>
      </c>
      <c r="R27" s="12">
        <v>1.2</v>
      </c>
      <c r="S27" s="12">
        <v>0.28</v>
      </c>
      <c r="T27" s="12">
        <v>0.461</v>
      </c>
      <c r="U27" s="12">
        <v>0.584</v>
      </c>
      <c r="V27" s="12">
        <v>1.26</v>
      </c>
      <c r="W27" s="12">
        <v>1.24</v>
      </c>
      <c r="X27" s="12">
        <v>1.19</v>
      </c>
      <c r="Y27" s="12">
        <v>1.14</v>
      </c>
      <c r="Z27" s="12">
        <v>1.05</v>
      </c>
      <c r="AA27" s="12">
        <v>1.13</v>
      </c>
      <c r="AB27" s="12">
        <v>0.9</v>
      </c>
      <c r="AC27" s="12">
        <v>1</v>
      </c>
      <c r="AD27" s="12">
        <v>1.5</v>
      </c>
      <c r="AE27" s="12">
        <v>0.7</v>
      </c>
      <c r="AF27" s="12">
        <v>0.92</v>
      </c>
      <c r="AG27" s="12">
        <v>1.8</v>
      </c>
      <c r="AH27" s="12">
        <v>2</v>
      </c>
      <c r="AI27" s="12">
        <v>1.05</v>
      </c>
      <c r="AJ27" s="12">
        <v>1.12</v>
      </c>
      <c r="AK27" s="12">
        <v>1.04</v>
      </c>
      <c r="AL27" s="12">
        <v>0.99</v>
      </c>
      <c r="AM27" s="12">
        <v>1.04</v>
      </c>
      <c r="AN27" s="12">
        <v>1</v>
      </c>
      <c r="AO27" s="12">
        <v>1</v>
      </c>
      <c r="AP27" s="12">
        <v>0.69</v>
      </c>
      <c r="AQ27" s="12">
        <v>0.75</v>
      </c>
      <c r="AR27" s="12">
        <v>0.84</v>
      </c>
      <c r="AS27" s="12">
        <v>0.81</v>
      </c>
      <c r="AT27" s="12">
        <v>0.445</v>
      </c>
      <c r="AU27" s="12">
        <v>0.738</v>
      </c>
      <c r="AV27" s="12">
        <v>0.93</v>
      </c>
      <c r="AW27" s="12">
        <v>0.909</v>
      </c>
      <c r="AX27" s="12"/>
      <c r="AY27" s="12"/>
      <c r="AZ27" s="12"/>
      <c r="BA27" s="12"/>
      <c r="BB27" s="12">
        <v>2.19</v>
      </c>
      <c r="BC27" s="12">
        <v>1.4</v>
      </c>
      <c r="BD27" s="12">
        <v>1.58</v>
      </c>
      <c r="BE27" s="12"/>
      <c r="BF27" s="12">
        <v>9.76</v>
      </c>
      <c r="BG27" s="12">
        <v>14.2</v>
      </c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W27" s="22">
        <f t="shared" si="6"/>
        <v>0.28</v>
      </c>
      <c r="BX27" s="22">
        <f t="shared" si="7"/>
        <v>14.2</v>
      </c>
      <c r="BY27" s="22">
        <f t="shared" si="8"/>
        <v>1.8635576923076926</v>
      </c>
    </row>
    <row r="28" spans="1:77" ht="12">
      <c r="A28" s="1" t="s">
        <v>34</v>
      </c>
      <c r="B28" s="12">
        <v>277</v>
      </c>
      <c r="C28" s="12">
        <v>319</v>
      </c>
      <c r="D28" s="12">
        <v>309</v>
      </c>
      <c r="E28" s="12">
        <v>285</v>
      </c>
      <c r="F28" s="12">
        <v>294</v>
      </c>
      <c r="G28" s="12">
        <v>330</v>
      </c>
      <c r="H28" s="12">
        <v>77.1</v>
      </c>
      <c r="I28" s="12">
        <v>10</v>
      </c>
      <c r="J28" s="12">
        <v>140</v>
      </c>
      <c r="K28" s="12">
        <v>106</v>
      </c>
      <c r="L28" s="12">
        <v>92</v>
      </c>
      <c r="M28" s="12">
        <v>117</v>
      </c>
      <c r="N28" s="12">
        <v>88</v>
      </c>
      <c r="O28" s="12">
        <v>95</v>
      </c>
      <c r="P28" s="12">
        <v>82.2</v>
      </c>
      <c r="Q28" s="12">
        <v>56.9</v>
      </c>
      <c r="R28" s="12">
        <v>67.3</v>
      </c>
      <c r="S28" s="12">
        <v>43</v>
      </c>
      <c r="T28" s="12">
        <v>62.1</v>
      </c>
      <c r="U28" s="12">
        <v>76.2</v>
      </c>
      <c r="V28" s="12">
        <v>75.6</v>
      </c>
      <c r="W28" s="12">
        <v>84.4</v>
      </c>
      <c r="X28" s="12">
        <v>67</v>
      </c>
      <c r="Y28" s="12">
        <v>71.1</v>
      </c>
      <c r="Z28" s="12">
        <v>70</v>
      </c>
      <c r="AA28" s="12">
        <v>52</v>
      </c>
      <c r="AB28" s="12"/>
      <c r="AC28" s="12">
        <v>69</v>
      </c>
      <c r="AD28" s="12">
        <v>74</v>
      </c>
      <c r="AE28" s="12">
        <v>45.2</v>
      </c>
      <c r="AF28" s="12">
        <v>62.7</v>
      </c>
      <c r="AG28" s="12">
        <v>60</v>
      </c>
      <c r="AH28" s="12">
        <v>62</v>
      </c>
      <c r="AI28" s="12">
        <v>60</v>
      </c>
      <c r="AJ28" s="12">
        <v>55</v>
      </c>
      <c r="AK28" s="12">
        <v>67</v>
      </c>
      <c r="AL28" s="12">
        <v>64</v>
      </c>
      <c r="AM28" s="12">
        <v>60</v>
      </c>
      <c r="AN28" s="12">
        <v>64</v>
      </c>
      <c r="AO28" s="12">
        <v>57</v>
      </c>
      <c r="AP28" s="12">
        <v>47</v>
      </c>
      <c r="AQ28" s="12">
        <v>46.7</v>
      </c>
      <c r="AR28" s="12">
        <v>59</v>
      </c>
      <c r="AS28" s="12">
        <v>61</v>
      </c>
      <c r="AT28" s="12">
        <v>32.2</v>
      </c>
      <c r="AU28" s="12">
        <v>55</v>
      </c>
      <c r="AV28" s="12">
        <v>64</v>
      </c>
      <c r="AW28" s="12">
        <v>73.6</v>
      </c>
      <c r="AX28" s="12">
        <v>35</v>
      </c>
      <c r="AY28" s="12">
        <v>159</v>
      </c>
      <c r="AZ28" s="12">
        <v>112</v>
      </c>
      <c r="BA28" s="12">
        <v>53</v>
      </c>
      <c r="BB28" s="12">
        <v>146</v>
      </c>
      <c r="BC28" s="12">
        <v>128</v>
      </c>
      <c r="BD28" s="12">
        <v>218</v>
      </c>
      <c r="BE28" s="12">
        <v>500</v>
      </c>
      <c r="BF28" s="12">
        <v>100</v>
      </c>
      <c r="BG28" s="12">
        <v>200</v>
      </c>
      <c r="BH28" s="12"/>
      <c r="BI28" s="12"/>
      <c r="BJ28" s="12"/>
      <c r="BK28" s="12"/>
      <c r="BL28" s="12"/>
      <c r="BM28" s="12"/>
      <c r="BN28" s="12">
        <v>40</v>
      </c>
      <c r="BO28" s="12">
        <v>50</v>
      </c>
      <c r="BP28" s="12"/>
      <c r="BQ28" s="12"/>
      <c r="BR28" s="12"/>
      <c r="BS28" s="12">
        <v>260</v>
      </c>
      <c r="BT28" s="12">
        <v>395</v>
      </c>
      <c r="BU28" s="12">
        <v>260</v>
      </c>
      <c r="BW28" s="21">
        <f t="shared" si="6"/>
        <v>10</v>
      </c>
      <c r="BX28" s="21">
        <f t="shared" si="7"/>
        <v>500</v>
      </c>
      <c r="BY28" s="21">
        <f t="shared" si="8"/>
        <v>107.22542372881355</v>
      </c>
    </row>
    <row r="29" spans="1:77" ht="12">
      <c r="A29" s="1" t="s">
        <v>24</v>
      </c>
      <c r="B29" s="12">
        <v>26.4</v>
      </c>
      <c r="C29" s="12">
        <v>28.2</v>
      </c>
      <c r="D29" s="12">
        <v>26.6</v>
      </c>
      <c r="E29" s="12" t="s">
        <v>12</v>
      </c>
      <c r="F29" s="12">
        <v>22.7</v>
      </c>
      <c r="G29" s="12">
        <v>28.8</v>
      </c>
      <c r="H29" s="12">
        <v>8.11</v>
      </c>
      <c r="I29" s="12">
        <v>6.7</v>
      </c>
      <c r="J29" s="12">
        <v>14.5</v>
      </c>
      <c r="K29" s="12">
        <v>14.7</v>
      </c>
      <c r="L29" s="12">
        <v>8.2</v>
      </c>
      <c r="M29" s="12">
        <v>11.5</v>
      </c>
      <c r="N29" s="12">
        <v>11.3</v>
      </c>
      <c r="O29" s="12">
        <v>12</v>
      </c>
      <c r="P29" s="12">
        <v>11.4</v>
      </c>
      <c r="Q29" s="12">
        <v>5.22</v>
      </c>
      <c r="R29" s="12">
        <v>6.33</v>
      </c>
      <c r="S29" s="12"/>
      <c r="T29" s="12">
        <v>4.79</v>
      </c>
      <c r="U29" s="12">
        <v>6.27</v>
      </c>
      <c r="V29" s="12"/>
      <c r="W29" s="12">
        <v>7.32</v>
      </c>
      <c r="X29" s="12">
        <v>6.68</v>
      </c>
      <c r="Y29" s="12"/>
      <c r="Z29" s="12">
        <v>6.76</v>
      </c>
      <c r="AA29" s="12">
        <v>4.86</v>
      </c>
      <c r="AB29" s="12">
        <v>5.4</v>
      </c>
      <c r="AC29" s="12"/>
      <c r="AD29" s="12">
        <v>5.9</v>
      </c>
      <c r="AE29" s="12">
        <v>4.01</v>
      </c>
      <c r="AF29" s="12">
        <v>7.38</v>
      </c>
      <c r="AG29" s="12"/>
      <c r="AH29" s="12"/>
      <c r="AI29" s="12">
        <v>6.1</v>
      </c>
      <c r="AJ29" s="12">
        <v>5.43</v>
      </c>
      <c r="AK29" s="12">
        <v>6.02</v>
      </c>
      <c r="AL29" s="12">
        <v>6.34</v>
      </c>
      <c r="AM29" s="12"/>
      <c r="AN29" s="12"/>
      <c r="AO29" s="12"/>
      <c r="AP29" s="12"/>
      <c r="AQ29" s="12">
        <v>4.93</v>
      </c>
      <c r="AR29" s="12">
        <v>4.8</v>
      </c>
      <c r="AS29" s="12">
        <v>5.58</v>
      </c>
      <c r="AT29" s="12"/>
      <c r="AU29" s="12"/>
      <c r="AV29" s="12">
        <v>6.24</v>
      </c>
      <c r="AW29" s="12">
        <v>6.53</v>
      </c>
      <c r="AX29" s="12"/>
      <c r="AY29" s="12">
        <v>25</v>
      </c>
      <c r="AZ29" s="12">
        <v>11.3</v>
      </c>
      <c r="BA29" s="12">
        <v>3.4</v>
      </c>
      <c r="BB29" s="12">
        <v>13</v>
      </c>
      <c r="BC29" s="12">
        <v>6.76</v>
      </c>
      <c r="BD29" s="12"/>
      <c r="BE29" s="12">
        <v>12</v>
      </c>
      <c r="BF29" s="12">
        <v>5.2</v>
      </c>
      <c r="BG29" s="12">
        <v>4.6</v>
      </c>
      <c r="BH29" s="12"/>
      <c r="BI29" s="12"/>
      <c r="BJ29" s="12">
        <v>0.88</v>
      </c>
      <c r="BK29" s="12">
        <v>1.2</v>
      </c>
      <c r="BL29" s="12"/>
      <c r="BM29" s="12"/>
      <c r="BN29" s="12">
        <v>1.8</v>
      </c>
      <c r="BO29" s="12">
        <v>2.87</v>
      </c>
      <c r="BP29" s="12">
        <v>2</v>
      </c>
      <c r="BQ29" s="12"/>
      <c r="BR29" s="12"/>
      <c r="BS29" s="12" t="s">
        <v>52</v>
      </c>
      <c r="BT29" s="12" t="s">
        <v>52</v>
      </c>
      <c r="BU29" s="12" t="s">
        <v>52</v>
      </c>
      <c r="BW29" s="22">
        <f aca="true" t="shared" si="9" ref="BW29:BW44">MIN($B29:$BR29)</f>
        <v>0.88</v>
      </c>
      <c r="BX29" s="22">
        <f aca="true" t="shared" si="10" ref="BX29:BX44">MAX($B29:$BR29)</f>
        <v>28.8</v>
      </c>
      <c r="BY29" s="22">
        <f aca="true" t="shared" si="11" ref="BY29:BY44">AVERAGE($B29:$BR29)</f>
        <v>9.250208333333331</v>
      </c>
    </row>
    <row r="30" spans="1:77" ht="12">
      <c r="A30" s="1" t="s">
        <v>25</v>
      </c>
      <c r="B30" s="12">
        <v>68.5</v>
      </c>
      <c r="C30" s="12">
        <v>75</v>
      </c>
      <c r="D30" s="12">
        <v>77.3</v>
      </c>
      <c r="E30" s="12">
        <v>76.6</v>
      </c>
      <c r="F30" s="12">
        <v>69</v>
      </c>
      <c r="G30" s="12">
        <v>82.8</v>
      </c>
      <c r="H30" s="12">
        <v>25.8</v>
      </c>
      <c r="I30" s="12">
        <v>22.5</v>
      </c>
      <c r="J30" s="12">
        <v>44.8</v>
      </c>
      <c r="K30" s="12">
        <v>45.5</v>
      </c>
      <c r="L30" s="12">
        <v>37</v>
      </c>
      <c r="M30" s="12">
        <v>40.2</v>
      </c>
      <c r="N30" s="12">
        <v>46</v>
      </c>
      <c r="O30" s="12">
        <v>44</v>
      </c>
      <c r="P30" s="12">
        <v>22.8</v>
      </c>
      <c r="Q30" s="12">
        <v>16.5</v>
      </c>
      <c r="R30" s="12">
        <v>21.4</v>
      </c>
      <c r="S30" s="12">
        <v>10.7</v>
      </c>
      <c r="T30" s="12">
        <v>16.4</v>
      </c>
      <c r="U30" s="12">
        <v>21.5</v>
      </c>
      <c r="V30" s="12">
        <v>18.8</v>
      </c>
      <c r="W30" s="12">
        <v>20.9</v>
      </c>
      <c r="X30" s="12">
        <v>24</v>
      </c>
      <c r="Y30" s="12">
        <v>19.8</v>
      </c>
      <c r="Z30" s="12">
        <v>17.5</v>
      </c>
      <c r="AA30" s="12">
        <v>13</v>
      </c>
      <c r="AB30" s="12"/>
      <c r="AC30" s="12"/>
      <c r="AD30" s="12"/>
      <c r="AE30" s="12">
        <v>13.1</v>
      </c>
      <c r="AF30" s="12">
        <v>15.1</v>
      </c>
      <c r="AG30" s="12"/>
      <c r="AH30" s="12">
        <v>14.5</v>
      </c>
      <c r="AI30" s="12">
        <v>16.8</v>
      </c>
      <c r="AJ30" s="12">
        <v>15</v>
      </c>
      <c r="AK30" s="12">
        <v>17</v>
      </c>
      <c r="AL30" s="12">
        <v>16.1</v>
      </c>
      <c r="AM30" s="12">
        <v>15.9</v>
      </c>
      <c r="AN30" s="12">
        <v>16.1</v>
      </c>
      <c r="AO30" s="12">
        <v>15.3</v>
      </c>
      <c r="AP30" s="12">
        <v>11.5</v>
      </c>
      <c r="AQ30" s="12">
        <v>13.9</v>
      </c>
      <c r="AR30" s="12">
        <v>18</v>
      </c>
      <c r="AS30" s="12">
        <v>15.6</v>
      </c>
      <c r="AT30" s="12">
        <v>8.06</v>
      </c>
      <c r="AU30" s="12">
        <v>17.4</v>
      </c>
      <c r="AV30" s="12">
        <v>17.8</v>
      </c>
      <c r="AW30" s="12">
        <v>19.2</v>
      </c>
      <c r="AX30" s="12">
        <v>10.2</v>
      </c>
      <c r="AY30" s="12">
        <v>65</v>
      </c>
      <c r="AZ30" s="12">
        <v>30</v>
      </c>
      <c r="BA30" s="12">
        <v>8</v>
      </c>
      <c r="BB30" s="12">
        <v>34.5</v>
      </c>
      <c r="BC30" s="12">
        <v>17.9</v>
      </c>
      <c r="BD30" s="12"/>
      <c r="BE30" s="12">
        <v>31</v>
      </c>
      <c r="BF30" s="12">
        <v>14</v>
      </c>
      <c r="BG30" s="12">
        <v>11.7</v>
      </c>
      <c r="BH30" s="12"/>
      <c r="BI30" s="12"/>
      <c r="BJ30" s="12"/>
      <c r="BK30" s="12"/>
      <c r="BL30" s="12"/>
      <c r="BM30" s="12"/>
      <c r="BN30" s="12">
        <v>5.5</v>
      </c>
      <c r="BO30" s="12">
        <v>8.6</v>
      </c>
      <c r="BP30" s="12"/>
      <c r="BQ30" s="12"/>
      <c r="BR30" s="12"/>
      <c r="BS30" s="12">
        <v>35.5</v>
      </c>
      <c r="BT30" s="12">
        <v>38.2</v>
      </c>
      <c r="BU30" s="12">
        <v>35.5</v>
      </c>
      <c r="BW30" s="22">
        <f t="shared" si="9"/>
        <v>5.5</v>
      </c>
      <c r="BX30" s="22">
        <f t="shared" si="10"/>
        <v>82.8</v>
      </c>
      <c r="BY30" s="22">
        <f t="shared" si="11"/>
        <v>27.110181818181818</v>
      </c>
    </row>
    <row r="31" spans="1:77" ht="12">
      <c r="A31" s="1" t="s">
        <v>26</v>
      </c>
      <c r="B31" s="12">
        <v>65</v>
      </c>
      <c r="C31" s="12">
        <v>69</v>
      </c>
      <c r="D31" s="12">
        <v>59.5</v>
      </c>
      <c r="E31" s="12">
        <v>66.1</v>
      </c>
      <c r="F31" s="12">
        <v>51</v>
      </c>
      <c r="G31" s="12">
        <v>62.8</v>
      </c>
      <c r="H31" s="12">
        <v>23.9</v>
      </c>
      <c r="I31" s="12">
        <v>21.1</v>
      </c>
      <c r="J31" s="12">
        <v>37.5</v>
      </c>
      <c r="K31" s="12">
        <v>38.63</v>
      </c>
      <c r="L31" s="12">
        <v>36</v>
      </c>
      <c r="M31" s="12">
        <v>41.2</v>
      </c>
      <c r="N31" s="12"/>
      <c r="O31" s="12">
        <v>50</v>
      </c>
      <c r="P31" s="12">
        <v>25.3</v>
      </c>
      <c r="Q31" s="12">
        <v>16.7</v>
      </c>
      <c r="R31" s="12">
        <v>22.8</v>
      </c>
      <c r="S31" s="12">
        <v>12.1</v>
      </c>
      <c r="T31" s="12">
        <v>18.2</v>
      </c>
      <c r="U31" s="12">
        <v>23.9</v>
      </c>
      <c r="V31" s="12">
        <v>14.7</v>
      </c>
      <c r="W31" s="12">
        <v>15.3</v>
      </c>
      <c r="X31" s="12">
        <v>24</v>
      </c>
      <c r="Y31" s="12">
        <v>14.4</v>
      </c>
      <c r="Z31" s="12">
        <v>16</v>
      </c>
      <c r="AA31" s="12">
        <v>9.3</v>
      </c>
      <c r="AB31" s="12"/>
      <c r="AC31" s="12"/>
      <c r="AD31" s="12"/>
      <c r="AE31" s="12">
        <v>8.87</v>
      </c>
      <c r="AF31" s="12">
        <v>10.6</v>
      </c>
      <c r="AG31" s="12"/>
      <c r="AH31" s="12">
        <v>10.9</v>
      </c>
      <c r="AI31" s="12">
        <v>16</v>
      </c>
      <c r="AJ31" s="12">
        <v>12.9</v>
      </c>
      <c r="AK31" s="12">
        <v>12.3</v>
      </c>
      <c r="AL31" s="12">
        <v>11.6</v>
      </c>
      <c r="AM31" s="12">
        <v>11.8</v>
      </c>
      <c r="AN31" s="12">
        <v>12</v>
      </c>
      <c r="AO31" s="12">
        <v>12</v>
      </c>
      <c r="AP31" s="12">
        <v>8.91</v>
      </c>
      <c r="AQ31" s="12">
        <v>9.82</v>
      </c>
      <c r="AR31" s="12" t="s">
        <v>12</v>
      </c>
      <c r="AS31" s="12">
        <v>11.4</v>
      </c>
      <c r="AT31" s="12">
        <v>6.26</v>
      </c>
      <c r="AU31" s="12">
        <v>14.4</v>
      </c>
      <c r="AV31" s="12">
        <v>16</v>
      </c>
      <c r="AW31" s="12">
        <v>15.4</v>
      </c>
      <c r="AX31" s="12"/>
      <c r="AY31" s="12">
        <v>40</v>
      </c>
      <c r="AZ31" s="12">
        <v>21</v>
      </c>
      <c r="BA31" s="12">
        <v>6.3</v>
      </c>
      <c r="BB31" s="12">
        <v>21.9</v>
      </c>
      <c r="BC31" s="12">
        <v>13</v>
      </c>
      <c r="BD31" s="12"/>
      <c r="BE31" s="12">
        <v>20</v>
      </c>
      <c r="BF31" s="12">
        <v>11</v>
      </c>
      <c r="BG31" s="12">
        <v>8.5</v>
      </c>
      <c r="BH31" s="12"/>
      <c r="BI31" s="12"/>
      <c r="BJ31" s="12"/>
      <c r="BK31" s="12"/>
      <c r="BL31" s="12"/>
      <c r="BM31" s="12"/>
      <c r="BN31" s="12">
        <v>5</v>
      </c>
      <c r="BO31" s="12">
        <v>7</v>
      </c>
      <c r="BP31" s="12"/>
      <c r="BQ31" s="12"/>
      <c r="BR31" s="12"/>
      <c r="BS31" s="12">
        <v>33</v>
      </c>
      <c r="BT31" s="12">
        <v>31.5</v>
      </c>
      <c r="BU31" s="12">
        <v>33</v>
      </c>
      <c r="BW31" s="22">
        <f t="shared" si="9"/>
        <v>5</v>
      </c>
      <c r="BX31" s="22">
        <f t="shared" si="10"/>
        <v>69</v>
      </c>
      <c r="BY31" s="22">
        <f t="shared" si="11"/>
        <v>22.870961538461536</v>
      </c>
    </row>
    <row r="32" spans="1:77" ht="12">
      <c r="A32" s="1" t="s">
        <v>27</v>
      </c>
      <c r="B32" s="12">
        <v>21.2</v>
      </c>
      <c r="C32" s="12">
        <v>20.8</v>
      </c>
      <c r="D32" s="12">
        <v>20.9</v>
      </c>
      <c r="E32" s="12">
        <v>23.4</v>
      </c>
      <c r="F32" s="12">
        <v>17.9</v>
      </c>
      <c r="G32" s="12">
        <v>22.3</v>
      </c>
      <c r="H32" s="12">
        <v>9.47</v>
      </c>
      <c r="I32" s="12">
        <v>8.42</v>
      </c>
      <c r="J32" s="12">
        <v>13.7</v>
      </c>
      <c r="K32" s="12">
        <v>14</v>
      </c>
      <c r="L32" s="12">
        <v>15.1</v>
      </c>
      <c r="M32" s="12">
        <v>17.2</v>
      </c>
      <c r="N32" s="12">
        <v>18.9</v>
      </c>
      <c r="O32" s="12">
        <v>17.9</v>
      </c>
      <c r="P32" s="12">
        <v>10.5</v>
      </c>
      <c r="Q32" s="12">
        <v>6.69</v>
      </c>
      <c r="R32" s="12">
        <v>9.19</v>
      </c>
      <c r="S32" s="12">
        <v>5.13</v>
      </c>
      <c r="T32" s="12">
        <v>7.63</v>
      </c>
      <c r="U32" s="12">
        <v>10.05</v>
      </c>
      <c r="V32" s="12">
        <v>4.91</v>
      </c>
      <c r="W32" s="12">
        <v>5.25</v>
      </c>
      <c r="X32" s="12">
        <v>4.5</v>
      </c>
      <c r="Y32" s="12">
        <v>4.84</v>
      </c>
      <c r="Z32" s="12">
        <v>5.51</v>
      </c>
      <c r="AA32" s="12">
        <v>3.09</v>
      </c>
      <c r="AB32" s="12">
        <v>3.9</v>
      </c>
      <c r="AC32" s="12"/>
      <c r="AD32" s="12">
        <v>4.3</v>
      </c>
      <c r="AE32" s="12">
        <v>2.93</v>
      </c>
      <c r="AF32" s="12">
        <v>3.52</v>
      </c>
      <c r="AG32" s="12"/>
      <c r="AH32" s="12">
        <v>3.9</v>
      </c>
      <c r="AI32" s="12">
        <v>4.53</v>
      </c>
      <c r="AJ32" s="12">
        <v>3.2</v>
      </c>
      <c r="AK32" s="12">
        <v>4.24</v>
      </c>
      <c r="AL32" s="12">
        <v>3.94</v>
      </c>
      <c r="AM32" s="12">
        <v>3.91</v>
      </c>
      <c r="AN32" s="12">
        <v>4.5</v>
      </c>
      <c r="AO32" s="12">
        <v>4.03</v>
      </c>
      <c r="AP32" s="12">
        <v>3.22</v>
      </c>
      <c r="AQ32" s="12">
        <v>3.29</v>
      </c>
      <c r="AR32" s="12">
        <v>4</v>
      </c>
      <c r="AS32" s="12">
        <v>4.05</v>
      </c>
      <c r="AT32" s="12">
        <v>2.09</v>
      </c>
      <c r="AU32" s="12">
        <v>5.38</v>
      </c>
      <c r="AV32" s="12">
        <v>6.48</v>
      </c>
      <c r="AW32" s="12">
        <v>5.68</v>
      </c>
      <c r="AX32" s="12">
        <v>2.99</v>
      </c>
      <c r="AY32" s="12">
        <v>12.5</v>
      </c>
      <c r="AZ32" s="12">
        <v>6.6</v>
      </c>
      <c r="BA32" s="12">
        <v>2.3</v>
      </c>
      <c r="BB32" s="12">
        <v>6.56</v>
      </c>
      <c r="BC32" s="12">
        <v>3.93</v>
      </c>
      <c r="BD32" s="12"/>
      <c r="BE32" s="12">
        <v>6.1</v>
      </c>
      <c r="BF32" s="12">
        <v>3.4</v>
      </c>
      <c r="BG32" s="12">
        <v>2.6</v>
      </c>
      <c r="BH32" s="12"/>
      <c r="BI32" s="12"/>
      <c r="BJ32" s="12">
        <v>0.7</v>
      </c>
      <c r="BK32" s="12">
        <v>1</v>
      </c>
      <c r="BL32" s="12"/>
      <c r="BM32" s="12"/>
      <c r="BN32" s="12">
        <v>1.39</v>
      </c>
      <c r="BO32" s="12">
        <v>2.1</v>
      </c>
      <c r="BP32" s="12">
        <v>1.9</v>
      </c>
      <c r="BQ32" s="12"/>
      <c r="BR32" s="12"/>
      <c r="BS32" s="12">
        <v>11</v>
      </c>
      <c r="BT32" s="12">
        <v>10.4</v>
      </c>
      <c r="BU32" s="12">
        <v>11</v>
      </c>
      <c r="BW32" s="22">
        <f t="shared" si="9"/>
        <v>0.7</v>
      </c>
      <c r="BX32" s="22">
        <f t="shared" si="10"/>
        <v>23.4</v>
      </c>
      <c r="BY32" s="22">
        <f t="shared" si="11"/>
        <v>7.560666666666666</v>
      </c>
    </row>
    <row r="33" spans="1:77" ht="12">
      <c r="A33" s="1" t="s">
        <v>28</v>
      </c>
      <c r="B33" s="12">
        <v>2.01</v>
      </c>
      <c r="C33" s="12">
        <v>2.18</v>
      </c>
      <c r="D33" s="12">
        <v>2.14</v>
      </c>
      <c r="E33" s="12">
        <v>2.21</v>
      </c>
      <c r="F33" s="12">
        <v>2.07</v>
      </c>
      <c r="G33" s="12">
        <v>2.29</v>
      </c>
      <c r="H33" s="12">
        <v>1.6</v>
      </c>
      <c r="I33" s="12">
        <v>1.54</v>
      </c>
      <c r="J33" s="12">
        <v>2.06</v>
      </c>
      <c r="K33" s="12">
        <v>1.76</v>
      </c>
      <c r="L33" s="12">
        <v>2.15</v>
      </c>
      <c r="M33" s="12">
        <v>2.64</v>
      </c>
      <c r="N33" s="12">
        <v>2.71</v>
      </c>
      <c r="O33" s="12">
        <v>2.69</v>
      </c>
      <c r="P33" s="12">
        <v>2.1</v>
      </c>
      <c r="Q33" s="12">
        <v>1.37</v>
      </c>
      <c r="R33" s="12">
        <v>1.8</v>
      </c>
      <c r="S33" s="12">
        <v>1.62</v>
      </c>
      <c r="T33" s="12">
        <v>1.82</v>
      </c>
      <c r="U33" s="12">
        <v>2.09</v>
      </c>
      <c r="V33" s="12">
        <v>1.04</v>
      </c>
      <c r="W33" s="12">
        <v>1.1</v>
      </c>
      <c r="X33" s="12">
        <v>1.06</v>
      </c>
      <c r="Y33" s="12">
        <v>1.116</v>
      </c>
      <c r="Z33" s="12">
        <v>1.161</v>
      </c>
      <c r="AA33" s="12">
        <v>0.84</v>
      </c>
      <c r="AB33" s="12">
        <v>0.81</v>
      </c>
      <c r="AC33" s="12"/>
      <c r="AD33" s="12">
        <v>1.13</v>
      </c>
      <c r="AE33" s="12">
        <v>0.48</v>
      </c>
      <c r="AF33" s="12">
        <v>0.98</v>
      </c>
      <c r="AG33" s="12"/>
      <c r="AH33" s="12">
        <v>0.91</v>
      </c>
      <c r="AI33" s="12">
        <v>0.94</v>
      </c>
      <c r="AJ33" s="12">
        <v>0.82</v>
      </c>
      <c r="AK33" s="12">
        <v>0.853</v>
      </c>
      <c r="AL33" s="12">
        <v>0.828</v>
      </c>
      <c r="AM33" s="12">
        <v>0.834</v>
      </c>
      <c r="AN33" s="12">
        <v>0.839</v>
      </c>
      <c r="AO33" s="12">
        <v>0.796</v>
      </c>
      <c r="AP33" s="12">
        <v>0.751</v>
      </c>
      <c r="AQ33" s="12">
        <v>0.895</v>
      </c>
      <c r="AR33" s="12">
        <v>1</v>
      </c>
      <c r="AS33" s="12">
        <v>0.97</v>
      </c>
      <c r="AT33" s="12">
        <v>0.688</v>
      </c>
      <c r="AU33" s="12">
        <v>1.26</v>
      </c>
      <c r="AV33" s="12">
        <v>1.36</v>
      </c>
      <c r="AW33" s="12">
        <v>1.23</v>
      </c>
      <c r="AX33" s="12">
        <v>0.62</v>
      </c>
      <c r="AY33" s="12">
        <v>1.45</v>
      </c>
      <c r="AZ33" s="12">
        <v>1.24</v>
      </c>
      <c r="BA33" s="12">
        <v>0.71</v>
      </c>
      <c r="BB33" s="12">
        <v>1.21</v>
      </c>
      <c r="BC33" s="12">
        <v>0.88</v>
      </c>
      <c r="BD33" s="12"/>
      <c r="BE33" s="12">
        <v>0.91</v>
      </c>
      <c r="BF33" s="12">
        <v>0.71</v>
      </c>
      <c r="BG33" s="12">
        <v>0.75</v>
      </c>
      <c r="BH33" s="12"/>
      <c r="BI33" s="12"/>
      <c r="BJ33" s="12">
        <v>0.24</v>
      </c>
      <c r="BK33" s="12">
        <v>0.3</v>
      </c>
      <c r="BL33" s="12"/>
      <c r="BM33" s="12"/>
      <c r="BN33" s="12">
        <v>0.58</v>
      </c>
      <c r="BO33" s="12">
        <v>0.83</v>
      </c>
      <c r="BP33" s="12">
        <v>0.58</v>
      </c>
      <c r="BQ33" s="12"/>
      <c r="BR33" s="12"/>
      <c r="BS33" s="12">
        <v>3</v>
      </c>
      <c r="BT33" s="12">
        <v>2.6</v>
      </c>
      <c r="BU33" s="12">
        <v>3</v>
      </c>
      <c r="BW33" s="22">
        <f t="shared" si="9"/>
        <v>0.24</v>
      </c>
      <c r="BX33" s="22">
        <f t="shared" si="10"/>
        <v>2.71</v>
      </c>
      <c r="BY33" s="22">
        <f t="shared" si="11"/>
        <v>1.2758499999999995</v>
      </c>
    </row>
    <row r="34" spans="1:77" ht="12">
      <c r="A34" s="1" t="s">
        <v>29</v>
      </c>
      <c r="B34" s="12">
        <v>23.9</v>
      </c>
      <c r="C34" s="12">
        <v>26</v>
      </c>
      <c r="D34" s="12">
        <v>27.4</v>
      </c>
      <c r="E34" s="12">
        <v>28.6</v>
      </c>
      <c r="F34" s="12">
        <v>26</v>
      </c>
      <c r="G34" s="12">
        <v>29.3</v>
      </c>
      <c r="H34" s="12">
        <v>12.8</v>
      </c>
      <c r="I34" s="12">
        <v>13.2</v>
      </c>
      <c r="J34" s="12">
        <v>18.2</v>
      </c>
      <c r="K34" s="12">
        <v>19</v>
      </c>
      <c r="L34" s="12">
        <v>19.9</v>
      </c>
      <c r="M34" s="12">
        <v>23.6</v>
      </c>
      <c r="N34" s="12"/>
      <c r="O34" s="12">
        <v>24</v>
      </c>
      <c r="P34" s="12">
        <v>16.6</v>
      </c>
      <c r="Q34" s="12">
        <v>10.4</v>
      </c>
      <c r="R34" s="12">
        <v>14.8</v>
      </c>
      <c r="S34" s="12"/>
      <c r="T34" s="12">
        <v>11</v>
      </c>
      <c r="U34" s="12">
        <v>15.7</v>
      </c>
      <c r="V34" s="12">
        <v>6.87</v>
      </c>
      <c r="W34" s="12"/>
      <c r="X34" s="12"/>
      <c r="Y34" s="12">
        <v>6.59</v>
      </c>
      <c r="Z34" s="12">
        <v>7.2</v>
      </c>
      <c r="AA34" s="12">
        <v>4.4</v>
      </c>
      <c r="AB34" s="12"/>
      <c r="AC34" s="12"/>
      <c r="AD34" s="12"/>
      <c r="AE34" s="12"/>
      <c r="AF34" s="12">
        <v>4.95</v>
      </c>
      <c r="AG34" s="12"/>
      <c r="AH34" s="12">
        <v>5</v>
      </c>
      <c r="AI34" s="12">
        <v>5.2</v>
      </c>
      <c r="AJ34" s="12">
        <v>4.7</v>
      </c>
      <c r="AK34" s="12">
        <v>5.65</v>
      </c>
      <c r="AL34" s="12">
        <v>5.3</v>
      </c>
      <c r="AM34" s="12">
        <v>5.55</v>
      </c>
      <c r="AN34" s="12">
        <v>5.43</v>
      </c>
      <c r="AO34" s="12">
        <v>5.6</v>
      </c>
      <c r="AP34" s="12">
        <v>4.32</v>
      </c>
      <c r="AQ34" s="12">
        <v>4.48</v>
      </c>
      <c r="AR34" s="12"/>
      <c r="AS34" s="12">
        <v>5.4</v>
      </c>
      <c r="AT34" s="12">
        <v>2.9</v>
      </c>
      <c r="AU34" s="12">
        <v>7.71</v>
      </c>
      <c r="AV34" s="12">
        <v>9.4</v>
      </c>
      <c r="AW34" s="12">
        <v>7.89</v>
      </c>
      <c r="AX34" s="12"/>
      <c r="AY34" s="12"/>
      <c r="AZ34" s="12"/>
      <c r="BA34" s="12"/>
      <c r="BB34" s="12">
        <v>8.59</v>
      </c>
      <c r="BC34" s="12">
        <v>4.2</v>
      </c>
      <c r="BD34" s="12"/>
      <c r="BE34" s="12"/>
      <c r="BF34" s="12"/>
      <c r="BG34" s="12"/>
      <c r="BH34" s="12"/>
      <c r="BI34" s="12"/>
      <c r="BJ34" s="12"/>
      <c r="BK34" s="12" t="s">
        <v>12</v>
      </c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W34" s="22">
        <f t="shared" si="9"/>
        <v>2.9</v>
      </c>
      <c r="BX34" s="22">
        <f t="shared" si="10"/>
        <v>29.3</v>
      </c>
      <c r="BY34" s="22">
        <f t="shared" si="11"/>
        <v>12.193249999999995</v>
      </c>
    </row>
    <row r="35" spans="1:77" ht="12">
      <c r="A35" s="1" t="s">
        <v>30</v>
      </c>
      <c r="B35" s="12">
        <v>30.1</v>
      </c>
      <c r="C35" s="12">
        <v>34.7</v>
      </c>
      <c r="D35" s="12">
        <v>31.7</v>
      </c>
      <c r="E35" s="12">
        <v>33.6</v>
      </c>
      <c r="F35" s="12">
        <v>31.2</v>
      </c>
      <c r="G35" s="12">
        <v>33.4</v>
      </c>
      <c r="H35" s="12">
        <v>15.8</v>
      </c>
      <c r="I35" s="12">
        <v>14.5</v>
      </c>
      <c r="J35" s="12">
        <v>20.4</v>
      </c>
      <c r="K35" s="12">
        <v>21.6</v>
      </c>
      <c r="L35" s="12">
        <v>28</v>
      </c>
      <c r="M35" s="12">
        <v>27</v>
      </c>
      <c r="N35" s="12"/>
      <c r="O35" s="12"/>
      <c r="P35" s="12">
        <v>18.8</v>
      </c>
      <c r="Q35" s="12">
        <v>12.2</v>
      </c>
      <c r="R35" s="12">
        <v>16.3</v>
      </c>
      <c r="S35" s="12">
        <v>10.2</v>
      </c>
      <c r="T35" s="12">
        <v>14.1</v>
      </c>
      <c r="U35" s="12">
        <v>18.1</v>
      </c>
      <c r="V35" s="12">
        <v>7.74</v>
      </c>
      <c r="W35" s="12">
        <v>8.01</v>
      </c>
      <c r="X35" s="12">
        <v>7.64</v>
      </c>
      <c r="Y35" s="12">
        <v>7.86</v>
      </c>
      <c r="Z35" s="12">
        <v>9.03</v>
      </c>
      <c r="AA35" s="12">
        <v>4.51</v>
      </c>
      <c r="AB35" s="12"/>
      <c r="AC35" s="12"/>
      <c r="AD35" s="12">
        <v>3.5</v>
      </c>
      <c r="AE35" s="12">
        <v>4.59</v>
      </c>
      <c r="AF35" s="12">
        <v>5.6</v>
      </c>
      <c r="AG35" s="12"/>
      <c r="AH35" s="12">
        <v>5.9</v>
      </c>
      <c r="AI35" s="12">
        <v>7.13</v>
      </c>
      <c r="AJ35" s="12">
        <v>5.5</v>
      </c>
      <c r="AK35" s="12">
        <v>6.34</v>
      </c>
      <c r="AL35" s="12">
        <v>6.22</v>
      </c>
      <c r="AM35" s="12">
        <v>6.54</v>
      </c>
      <c r="AN35" s="12">
        <v>6.13</v>
      </c>
      <c r="AO35" s="12">
        <v>6.36</v>
      </c>
      <c r="AP35" s="12">
        <v>5.07</v>
      </c>
      <c r="AQ35" s="12">
        <v>4.68</v>
      </c>
      <c r="AR35" s="12">
        <v>4.4</v>
      </c>
      <c r="AS35" s="12">
        <v>5.74</v>
      </c>
      <c r="AT35" s="12">
        <v>3.27</v>
      </c>
      <c r="AU35" s="12">
        <v>9.37</v>
      </c>
      <c r="AV35" s="12">
        <v>11.3</v>
      </c>
      <c r="AW35" s="12">
        <v>9.05</v>
      </c>
      <c r="AX35" s="12"/>
      <c r="AY35" s="12">
        <v>14.9</v>
      </c>
      <c r="AZ35" s="12">
        <v>10.2</v>
      </c>
      <c r="BA35" s="12">
        <v>0.45</v>
      </c>
      <c r="BB35" s="12">
        <v>10.5</v>
      </c>
      <c r="BC35" s="12">
        <v>6</v>
      </c>
      <c r="BD35" s="12"/>
      <c r="BE35" s="12"/>
      <c r="BF35" s="12"/>
      <c r="BG35" s="12"/>
      <c r="BH35" s="12"/>
      <c r="BI35" s="12"/>
      <c r="BJ35" s="12">
        <v>1.5</v>
      </c>
      <c r="BK35" s="12">
        <v>2</v>
      </c>
      <c r="BL35" s="12"/>
      <c r="BM35" s="12"/>
      <c r="BN35" s="12">
        <v>1.7</v>
      </c>
      <c r="BO35" s="12">
        <v>2.9</v>
      </c>
      <c r="BP35" s="12">
        <v>2.8</v>
      </c>
      <c r="BQ35" s="12"/>
      <c r="BR35" s="12"/>
      <c r="BS35" s="12">
        <v>12.3</v>
      </c>
      <c r="BT35" s="12">
        <v>11.8</v>
      </c>
      <c r="BU35" s="12">
        <v>12.3</v>
      </c>
      <c r="BW35" s="22">
        <f t="shared" si="9"/>
        <v>0.45</v>
      </c>
      <c r="BX35" s="22">
        <f t="shared" si="10"/>
        <v>34.7</v>
      </c>
      <c r="BY35" s="22">
        <f t="shared" si="11"/>
        <v>11.813773584905661</v>
      </c>
    </row>
    <row r="36" spans="1:77" ht="12">
      <c r="A36" s="1" t="s">
        <v>31</v>
      </c>
      <c r="B36" s="12">
        <v>15.82</v>
      </c>
      <c r="C36" s="12">
        <v>20</v>
      </c>
      <c r="D36" s="12">
        <v>19.3</v>
      </c>
      <c r="E36" s="12">
        <v>16</v>
      </c>
      <c r="F36" s="12">
        <v>30.9</v>
      </c>
      <c r="G36" s="12">
        <v>10</v>
      </c>
      <c r="H36" s="12">
        <v>9.7</v>
      </c>
      <c r="I36" s="12">
        <v>12.8</v>
      </c>
      <c r="J36" s="12">
        <v>13.4</v>
      </c>
      <c r="K36" s="12"/>
      <c r="L36" s="12"/>
      <c r="M36" s="12">
        <v>16.3</v>
      </c>
      <c r="N36" s="12"/>
      <c r="O36" s="12"/>
      <c r="P36" s="12">
        <v>11.1</v>
      </c>
      <c r="Q36" s="12">
        <v>7.4</v>
      </c>
      <c r="R36" s="12">
        <v>9.66</v>
      </c>
      <c r="S36" s="12">
        <v>6.31</v>
      </c>
      <c r="T36" s="12">
        <v>8.4</v>
      </c>
      <c r="U36" s="12">
        <v>10.72</v>
      </c>
      <c r="V36" s="12">
        <v>4.55</v>
      </c>
      <c r="W36" s="12">
        <v>4.88</v>
      </c>
      <c r="X36" s="12"/>
      <c r="Y36" s="12">
        <v>4.53</v>
      </c>
      <c r="Z36" s="12">
        <v>6</v>
      </c>
      <c r="AA36" s="12">
        <v>1.9</v>
      </c>
      <c r="AB36" s="12"/>
      <c r="AC36" s="12"/>
      <c r="AD36" s="12"/>
      <c r="AE36" s="12">
        <v>2.7</v>
      </c>
      <c r="AF36" s="12">
        <v>3.4</v>
      </c>
      <c r="AG36" s="12"/>
      <c r="AH36" s="12">
        <v>3.2</v>
      </c>
      <c r="AI36" s="12">
        <v>3.6</v>
      </c>
      <c r="AJ36" s="12">
        <v>3.84</v>
      </c>
      <c r="AK36" s="12">
        <v>3.89</v>
      </c>
      <c r="AL36" s="12">
        <v>3.73</v>
      </c>
      <c r="AM36" s="12">
        <v>3.8</v>
      </c>
      <c r="AN36" s="12">
        <v>3.75</v>
      </c>
      <c r="AO36" s="12">
        <v>3.71</v>
      </c>
      <c r="AP36" s="12">
        <v>3.09</v>
      </c>
      <c r="AQ36" s="12">
        <v>2.67</v>
      </c>
      <c r="AR36" s="12">
        <v>3.3</v>
      </c>
      <c r="AS36" s="12">
        <v>3.1</v>
      </c>
      <c r="AT36" s="12">
        <v>1.7</v>
      </c>
      <c r="AU36" s="12">
        <v>5.42</v>
      </c>
      <c r="AV36" s="12">
        <v>5.3</v>
      </c>
      <c r="AW36" s="12">
        <v>5.57</v>
      </c>
      <c r="AX36" s="12"/>
      <c r="AY36" s="12"/>
      <c r="AZ36" s="12"/>
      <c r="BA36" s="12" t="s">
        <v>12</v>
      </c>
      <c r="BB36" s="12">
        <v>6.51</v>
      </c>
      <c r="BC36" s="12">
        <v>3.5</v>
      </c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>
        <v>6.2</v>
      </c>
      <c r="BT36" s="12">
        <v>6</v>
      </c>
      <c r="BU36" s="12">
        <v>6.2</v>
      </c>
      <c r="BW36" s="22">
        <f t="shared" si="9"/>
        <v>1.7</v>
      </c>
      <c r="BX36" s="22">
        <f t="shared" si="10"/>
        <v>30.9</v>
      </c>
      <c r="BY36" s="22">
        <f t="shared" si="11"/>
        <v>7.6939024390243915</v>
      </c>
    </row>
    <row r="37" spans="1:77" ht="12">
      <c r="A37" s="1" t="s">
        <v>32</v>
      </c>
      <c r="B37" s="12">
        <v>17.52</v>
      </c>
      <c r="C37" s="12">
        <v>19.2</v>
      </c>
      <c r="D37" s="12">
        <v>16.6</v>
      </c>
      <c r="E37" s="12">
        <v>16.6</v>
      </c>
      <c r="F37" s="12">
        <v>20.2</v>
      </c>
      <c r="G37" s="12">
        <v>9.87</v>
      </c>
      <c r="H37" s="12">
        <v>8.53</v>
      </c>
      <c r="I37" s="12">
        <v>12.3</v>
      </c>
      <c r="J37" s="12">
        <v>13</v>
      </c>
      <c r="K37" s="12">
        <v>12.9</v>
      </c>
      <c r="L37" s="12"/>
      <c r="M37" s="12">
        <v>15.5</v>
      </c>
      <c r="N37" s="12">
        <v>18.2</v>
      </c>
      <c r="O37" s="12">
        <v>15</v>
      </c>
      <c r="P37" s="12">
        <v>9.85</v>
      </c>
      <c r="Q37" s="12">
        <v>7.04</v>
      </c>
      <c r="R37" s="12">
        <v>8.47</v>
      </c>
      <c r="S37" s="12">
        <v>6.25</v>
      </c>
      <c r="T37" s="12">
        <v>7.79</v>
      </c>
      <c r="U37" s="12">
        <v>9.79</v>
      </c>
      <c r="V37" s="12">
        <v>4.32</v>
      </c>
      <c r="W37" s="12">
        <v>4.71</v>
      </c>
      <c r="X37" s="12">
        <v>3.78</v>
      </c>
      <c r="Y37" s="12">
        <v>4.12</v>
      </c>
      <c r="Z37" s="12">
        <v>4.59</v>
      </c>
      <c r="AA37" s="12">
        <v>2.13</v>
      </c>
      <c r="AB37" s="12">
        <v>2.3</v>
      </c>
      <c r="AC37" s="12"/>
      <c r="AD37" s="12">
        <v>3.4</v>
      </c>
      <c r="AE37" s="12">
        <v>2.35</v>
      </c>
      <c r="AF37" s="12">
        <v>2.77</v>
      </c>
      <c r="AG37" s="12"/>
      <c r="AH37" s="12">
        <v>2.54</v>
      </c>
      <c r="AI37" s="12">
        <v>3.74</v>
      </c>
      <c r="AJ37" s="12">
        <v>3.17</v>
      </c>
      <c r="AK37" s="12">
        <v>3.78</v>
      </c>
      <c r="AL37" s="12">
        <v>3.71</v>
      </c>
      <c r="AM37" s="12">
        <v>3.2</v>
      </c>
      <c r="AN37" s="12">
        <v>3.69</v>
      </c>
      <c r="AO37" s="12">
        <v>3.38</v>
      </c>
      <c r="AP37" s="12">
        <v>3.04</v>
      </c>
      <c r="AQ37" s="12">
        <v>2.16</v>
      </c>
      <c r="AR37" s="12">
        <v>1.59</v>
      </c>
      <c r="AS37" s="12">
        <v>2.62</v>
      </c>
      <c r="AT37" s="12">
        <v>1.45</v>
      </c>
      <c r="AU37" s="12">
        <v>5.69</v>
      </c>
      <c r="AV37" s="12">
        <v>5.4</v>
      </c>
      <c r="AW37" s="12">
        <v>5.46</v>
      </c>
      <c r="AX37" s="12">
        <v>2.66</v>
      </c>
      <c r="AY37" s="12">
        <v>8.3</v>
      </c>
      <c r="AZ37" s="12">
        <v>6</v>
      </c>
      <c r="BA37" s="12">
        <v>0.32</v>
      </c>
      <c r="BB37" s="12">
        <v>6</v>
      </c>
      <c r="BC37" s="12">
        <v>4.05</v>
      </c>
      <c r="BD37" s="12"/>
      <c r="BE37" s="12">
        <v>3.53</v>
      </c>
      <c r="BF37" s="12">
        <v>3.6</v>
      </c>
      <c r="BG37" s="12">
        <v>3.2</v>
      </c>
      <c r="BH37" s="12"/>
      <c r="BI37" s="12"/>
      <c r="BJ37" s="12">
        <v>1.1</v>
      </c>
      <c r="BK37" s="12">
        <v>1.4</v>
      </c>
      <c r="BL37" s="12"/>
      <c r="BM37" s="12"/>
      <c r="BN37" s="12">
        <v>1.22</v>
      </c>
      <c r="BO37" s="12">
        <v>2</v>
      </c>
      <c r="BP37" s="12">
        <v>1.9</v>
      </c>
      <c r="BQ37" s="12"/>
      <c r="BR37" s="12"/>
      <c r="BS37" s="12"/>
      <c r="BT37" s="12"/>
      <c r="BU37" s="12"/>
      <c r="BW37" s="22">
        <f t="shared" si="9"/>
        <v>0.32</v>
      </c>
      <c r="BX37" s="22">
        <f t="shared" si="10"/>
        <v>20.2</v>
      </c>
      <c r="BY37" s="22">
        <f t="shared" si="11"/>
        <v>6.423389830508473</v>
      </c>
    </row>
    <row r="38" spans="1:77" ht="12">
      <c r="A38" s="1" t="s">
        <v>33</v>
      </c>
      <c r="B38" s="12">
        <v>2.47</v>
      </c>
      <c r="C38" s="12">
        <v>2.66</v>
      </c>
      <c r="D38" s="12">
        <v>2.66</v>
      </c>
      <c r="E38" s="12"/>
      <c r="F38" s="12">
        <v>2.24</v>
      </c>
      <c r="G38" s="12"/>
      <c r="H38" s="12">
        <v>1.43</v>
      </c>
      <c r="I38" s="12">
        <v>1.17</v>
      </c>
      <c r="J38" s="12">
        <v>1.73</v>
      </c>
      <c r="K38" s="12">
        <v>1</v>
      </c>
      <c r="L38" s="12">
        <v>1.8</v>
      </c>
      <c r="M38" s="12">
        <v>2.14</v>
      </c>
      <c r="N38" s="12">
        <v>2.88</v>
      </c>
      <c r="O38" s="12">
        <v>1.96</v>
      </c>
      <c r="P38" s="12" t="s">
        <v>12</v>
      </c>
      <c r="Q38" s="12">
        <v>1.03</v>
      </c>
      <c r="R38" s="12"/>
      <c r="S38" s="12">
        <v>0.95</v>
      </c>
      <c r="T38" s="12">
        <v>1.17</v>
      </c>
      <c r="U38" s="12"/>
      <c r="V38" s="12">
        <v>0.651</v>
      </c>
      <c r="W38" s="12">
        <v>0.662</v>
      </c>
      <c r="X38" s="12">
        <v>0.59</v>
      </c>
      <c r="Y38" s="12">
        <v>0.64</v>
      </c>
      <c r="Z38" s="12">
        <v>0.67</v>
      </c>
      <c r="AA38" s="12">
        <v>0.301</v>
      </c>
      <c r="AB38" s="12">
        <v>0.4</v>
      </c>
      <c r="AC38" s="12"/>
      <c r="AD38" s="12"/>
      <c r="AE38" s="12">
        <v>0.35</v>
      </c>
      <c r="AF38" s="12">
        <v>0.33</v>
      </c>
      <c r="AG38" s="12"/>
      <c r="AH38" s="12">
        <v>0.39</v>
      </c>
      <c r="AI38" s="12">
        <v>0.551</v>
      </c>
      <c r="AJ38" s="12">
        <v>0.44</v>
      </c>
      <c r="AK38" s="12"/>
      <c r="AL38" s="12">
        <v>0.508</v>
      </c>
      <c r="AM38" s="12">
        <v>0.52</v>
      </c>
      <c r="AN38" s="12"/>
      <c r="AO38" s="12">
        <v>0.521</v>
      </c>
      <c r="AP38" s="12">
        <v>0.423</v>
      </c>
      <c r="AQ38" s="12">
        <v>0.31</v>
      </c>
      <c r="AR38" s="12">
        <v>0.39</v>
      </c>
      <c r="AS38" s="12">
        <v>0.32</v>
      </c>
      <c r="AT38" s="12"/>
      <c r="AU38" s="12"/>
      <c r="AV38" s="12">
        <v>0.79</v>
      </c>
      <c r="AW38" s="12"/>
      <c r="AX38" s="12">
        <v>0.41</v>
      </c>
      <c r="AY38" s="12">
        <v>1.21</v>
      </c>
      <c r="AZ38" s="12">
        <v>0.89</v>
      </c>
      <c r="BA38" s="12">
        <v>0.61</v>
      </c>
      <c r="BB38" s="12"/>
      <c r="BC38" s="12">
        <v>0.61</v>
      </c>
      <c r="BD38" s="12"/>
      <c r="BE38" s="12">
        <v>0.82</v>
      </c>
      <c r="BF38" s="12">
        <v>0.53</v>
      </c>
      <c r="BG38" s="12">
        <v>0.47</v>
      </c>
      <c r="BH38" s="12"/>
      <c r="BI38" s="12"/>
      <c r="BJ38" s="12">
        <v>0.19</v>
      </c>
      <c r="BK38" s="12">
        <v>0.23</v>
      </c>
      <c r="BL38" s="12"/>
      <c r="BM38" s="12"/>
      <c r="BN38" s="12">
        <v>0.18</v>
      </c>
      <c r="BO38" s="12">
        <v>0.31</v>
      </c>
      <c r="BP38" s="12">
        <v>0.29</v>
      </c>
      <c r="BQ38" s="12"/>
      <c r="BR38" s="12"/>
      <c r="BS38" s="12"/>
      <c r="BT38" s="12"/>
      <c r="BU38" s="12"/>
      <c r="BW38" s="22">
        <f t="shared" si="9"/>
        <v>0.18</v>
      </c>
      <c r="BX38" s="22">
        <f t="shared" si="10"/>
        <v>2.88</v>
      </c>
      <c r="BY38" s="22">
        <f t="shared" si="11"/>
        <v>0.9124374999999999</v>
      </c>
    </row>
    <row r="39" spans="1:77" ht="12">
      <c r="A39" s="1" t="s">
        <v>32</v>
      </c>
      <c r="B39" s="12"/>
      <c r="C39" s="12">
        <v>170</v>
      </c>
      <c r="D39" s="12">
        <v>159</v>
      </c>
      <c r="E39" s="12">
        <v>168</v>
      </c>
      <c r="F39" s="12">
        <v>161</v>
      </c>
      <c r="G39" s="12"/>
      <c r="H39" s="12">
        <v>84</v>
      </c>
      <c r="I39" s="12">
        <v>73</v>
      </c>
      <c r="J39" s="12">
        <v>103</v>
      </c>
      <c r="K39" s="12">
        <v>112</v>
      </c>
      <c r="L39" s="12">
        <v>103</v>
      </c>
      <c r="M39" s="12">
        <v>147</v>
      </c>
      <c r="N39" s="12">
        <v>134</v>
      </c>
      <c r="O39" s="12">
        <v>147</v>
      </c>
      <c r="P39" s="12">
        <v>160</v>
      </c>
      <c r="Q39" s="12"/>
      <c r="R39" s="12">
        <v>81.5</v>
      </c>
      <c r="S39" s="12">
        <v>71.2</v>
      </c>
      <c r="T39" s="12">
        <v>75</v>
      </c>
      <c r="U39" s="12">
        <v>1123</v>
      </c>
      <c r="V39" s="12"/>
      <c r="W39" s="12">
        <v>52</v>
      </c>
      <c r="X39" s="12">
        <v>40</v>
      </c>
      <c r="Y39" s="12">
        <v>50.5</v>
      </c>
      <c r="Z39" s="12">
        <v>41</v>
      </c>
      <c r="AA39" s="12"/>
      <c r="AB39" s="12"/>
      <c r="AC39" s="12"/>
      <c r="AD39" s="12">
        <v>31.1</v>
      </c>
      <c r="AE39" s="12">
        <v>31.4</v>
      </c>
      <c r="AF39" s="12">
        <v>29</v>
      </c>
      <c r="AG39" s="12"/>
      <c r="AH39" s="12">
        <v>21.1</v>
      </c>
      <c r="AI39" s="12"/>
      <c r="AJ39" s="12">
        <v>36</v>
      </c>
      <c r="AK39" s="12">
        <v>39</v>
      </c>
      <c r="AL39" s="12">
        <v>50</v>
      </c>
      <c r="AM39" s="12">
        <v>30</v>
      </c>
      <c r="AN39" s="12">
        <v>32</v>
      </c>
      <c r="AO39" s="12">
        <v>22</v>
      </c>
      <c r="AP39" s="12">
        <v>29</v>
      </c>
      <c r="AQ39" s="12">
        <v>33</v>
      </c>
      <c r="AR39" s="12">
        <v>50</v>
      </c>
      <c r="AS39" s="12">
        <v>21</v>
      </c>
      <c r="AT39" s="12">
        <v>23</v>
      </c>
      <c r="AU39" s="12">
        <v>68</v>
      </c>
      <c r="AV39" s="12">
        <v>65</v>
      </c>
      <c r="AW39" s="12">
        <v>48</v>
      </c>
      <c r="AX39" s="12">
        <v>28</v>
      </c>
      <c r="AY39" s="12"/>
      <c r="AZ39" s="12"/>
      <c r="BA39" s="12"/>
      <c r="BB39" s="12">
        <v>54.7</v>
      </c>
      <c r="BC39" s="12">
        <v>38</v>
      </c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 t="s">
        <v>12</v>
      </c>
      <c r="BO39" s="12"/>
      <c r="BP39" s="12"/>
      <c r="BQ39" s="12"/>
      <c r="BR39" s="12"/>
      <c r="BS39" s="12"/>
      <c r="BT39" s="12"/>
      <c r="BU39" s="12"/>
      <c r="BW39" s="21">
        <f t="shared" si="9"/>
        <v>21</v>
      </c>
      <c r="BX39" s="21">
        <f t="shared" si="10"/>
        <v>1123</v>
      </c>
      <c r="BY39" s="21">
        <f t="shared" si="11"/>
        <v>96.0595238095238</v>
      </c>
    </row>
    <row r="40" spans="1:77" ht="12">
      <c r="A40" s="1" t="s">
        <v>37</v>
      </c>
      <c r="B40" s="12">
        <v>130</v>
      </c>
      <c r="C40" s="12">
        <v>517</v>
      </c>
      <c r="D40" s="12">
        <v>476</v>
      </c>
      <c r="E40" s="12">
        <v>375</v>
      </c>
      <c r="F40" s="12">
        <v>504</v>
      </c>
      <c r="G40" s="12"/>
      <c r="H40" s="12">
        <v>224</v>
      </c>
      <c r="I40" s="12">
        <v>194</v>
      </c>
      <c r="J40" s="12">
        <v>319</v>
      </c>
      <c r="K40" s="12">
        <v>309</v>
      </c>
      <c r="L40" s="12">
        <v>265</v>
      </c>
      <c r="M40" s="12">
        <v>376</v>
      </c>
      <c r="N40" s="12">
        <v>334</v>
      </c>
      <c r="O40" s="12">
        <v>366</v>
      </c>
      <c r="P40" s="12">
        <v>263</v>
      </c>
      <c r="Q40" s="12">
        <v>192</v>
      </c>
      <c r="R40" s="12">
        <v>248</v>
      </c>
      <c r="S40" s="12">
        <v>218</v>
      </c>
      <c r="T40" s="12">
        <v>217</v>
      </c>
      <c r="U40" s="12">
        <v>272</v>
      </c>
      <c r="V40" s="12">
        <v>121</v>
      </c>
      <c r="W40" s="12">
        <v>138</v>
      </c>
      <c r="X40" s="12">
        <v>140</v>
      </c>
      <c r="Y40" s="12">
        <v>123</v>
      </c>
      <c r="Z40" s="12">
        <v>114</v>
      </c>
      <c r="AA40" s="12"/>
      <c r="AB40" s="12"/>
      <c r="AC40" s="12">
        <v>109</v>
      </c>
      <c r="AD40" s="12">
        <v>110</v>
      </c>
      <c r="AE40" s="12">
        <v>89</v>
      </c>
      <c r="AF40" s="12">
        <v>97</v>
      </c>
      <c r="AG40" s="12">
        <v>92</v>
      </c>
      <c r="AH40" s="12">
        <v>98</v>
      </c>
      <c r="AI40" s="12">
        <v>107</v>
      </c>
      <c r="AJ40" s="12">
        <v>110</v>
      </c>
      <c r="AK40" s="12">
        <v>106</v>
      </c>
      <c r="AL40" s="12">
        <v>132</v>
      </c>
      <c r="AM40" s="12">
        <v>89</v>
      </c>
      <c r="AN40" s="12">
        <v>97</v>
      </c>
      <c r="AO40" s="12">
        <v>57</v>
      </c>
      <c r="AP40" s="12">
        <v>81</v>
      </c>
      <c r="AQ40" s="12">
        <v>190</v>
      </c>
      <c r="AR40" s="12">
        <v>91</v>
      </c>
      <c r="AS40" s="12">
        <v>86</v>
      </c>
      <c r="AT40" s="12">
        <v>76</v>
      </c>
      <c r="AU40" s="12">
        <v>180</v>
      </c>
      <c r="AV40" s="12">
        <v>133</v>
      </c>
      <c r="AW40" s="12">
        <v>128</v>
      </c>
      <c r="AX40" s="12">
        <v>66</v>
      </c>
      <c r="AY40" s="12">
        <v>320</v>
      </c>
      <c r="AZ40" s="12">
        <v>170</v>
      </c>
      <c r="BA40" s="12">
        <v>70</v>
      </c>
      <c r="BB40" s="12">
        <v>215</v>
      </c>
      <c r="BC40" s="12">
        <v>166</v>
      </c>
      <c r="BD40" s="12"/>
      <c r="BE40" s="12"/>
      <c r="BF40" s="12">
        <v>80</v>
      </c>
      <c r="BG40" s="12">
        <v>80</v>
      </c>
      <c r="BH40" s="12"/>
      <c r="BI40" s="12"/>
      <c r="BJ40" s="12"/>
      <c r="BK40" s="12"/>
      <c r="BL40" s="12"/>
      <c r="BM40" s="12"/>
      <c r="BN40" s="12" t="s">
        <v>51</v>
      </c>
      <c r="BO40" s="12">
        <v>50</v>
      </c>
      <c r="BP40" s="12"/>
      <c r="BQ40" s="12"/>
      <c r="BR40" s="12"/>
      <c r="BS40" s="12">
        <v>483</v>
      </c>
      <c r="BT40" s="12">
        <v>393</v>
      </c>
      <c r="BU40" s="12">
        <v>483</v>
      </c>
      <c r="BW40" s="21">
        <f t="shared" si="9"/>
        <v>50</v>
      </c>
      <c r="BX40" s="21">
        <f t="shared" si="10"/>
        <v>517</v>
      </c>
      <c r="BY40" s="21">
        <f t="shared" si="11"/>
        <v>183.5185185185185</v>
      </c>
    </row>
    <row r="41" spans="1:77" ht="12">
      <c r="A41" s="1" t="s">
        <v>46</v>
      </c>
      <c r="B41" s="12"/>
      <c r="C41" s="12">
        <v>28.7</v>
      </c>
      <c r="D41" s="12">
        <v>27.4</v>
      </c>
      <c r="E41" s="12">
        <v>25</v>
      </c>
      <c r="F41" s="12">
        <v>27.8</v>
      </c>
      <c r="G41" s="12"/>
      <c r="H41" s="12">
        <v>17.6</v>
      </c>
      <c r="I41" s="12">
        <v>14</v>
      </c>
      <c r="J41" s="12"/>
      <c r="K41" s="12">
        <v>21</v>
      </c>
      <c r="L41" s="12">
        <v>21</v>
      </c>
      <c r="M41" s="12">
        <v>28.4</v>
      </c>
      <c r="N41" s="12">
        <v>23</v>
      </c>
      <c r="O41" s="12">
        <v>21</v>
      </c>
      <c r="P41" s="12">
        <v>10</v>
      </c>
      <c r="Q41" s="12">
        <v>20.8</v>
      </c>
      <c r="R41" s="12">
        <v>22.1</v>
      </c>
      <c r="S41" s="12">
        <v>18.5</v>
      </c>
      <c r="T41" s="12">
        <v>20</v>
      </c>
      <c r="U41" s="12">
        <v>25</v>
      </c>
      <c r="V41" s="12">
        <v>7</v>
      </c>
      <c r="W41" s="12">
        <v>10</v>
      </c>
      <c r="X41" s="12">
        <v>16</v>
      </c>
      <c r="Y41" s="12">
        <v>14</v>
      </c>
      <c r="Z41" s="12">
        <v>7</v>
      </c>
      <c r="AA41" s="12"/>
      <c r="AB41" s="12"/>
      <c r="AC41" s="12">
        <v>5.4</v>
      </c>
      <c r="AD41" s="12">
        <v>5.6</v>
      </c>
      <c r="AE41" s="12">
        <v>5.9</v>
      </c>
      <c r="AF41" s="12">
        <v>6.2</v>
      </c>
      <c r="AG41" s="12">
        <v>6.6</v>
      </c>
      <c r="AH41" s="12">
        <v>4.9</v>
      </c>
      <c r="AI41" s="12">
        <v>6</v>
      </c>
      <c r="AJ41" s="12">
        <v>7</v>
      </c>
      <c r="AK41" s="12">
        <v>8.5</v>
      </c>
      <c r="AL41" s="12">
        <v>16</v>
      </c>
      <c r="AM41" s="12">
        <v>5</v>
      </c>
      <c r="AN41" s="12">
        <v>5</v>
      </c>
      <c r="AO41" s="12">
        <v>2</v>
      </c>
      <c r="AP41" s="12">
        <v>4</v>
      </c>
      <c r="AQ41" s="12"/>
      <c r="AR41" s="12">
        <v>7</v>
      </c>
      <c r="AS41" s="12">
        <v>10</v>
      </c>
      <c r="AT41" s="12">
        <v>4.3</v>
      </c>
      <c r="AU41" s="12">
        <v>6</v>
      </c>
      <c r="AV41" s="12">
        <v>7.9</v>
      </c>
      <c r="AW41" s="12">
        <v>7</v>
      </c>
      <c r="AX41" s="12">
        <v>4.3</v>
      </c>
      <c r="AY41" s="12"/>
      <c r="AZ41" s="12"/>
      <c r="BA41" s="12"/>
      <c r="BB41" s="12">
        <v>15.7</v>
      </c>
      <c r="BC41" s="12">
        <v>11.5</v>
      </c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W41" s="22">
        <f t="shared" si="9"/>
        <v>2</v>
      </c>
      <c r="BX41" s="22">
        <f t="shared" si="10"/>
        <v>28.7</v>
      </c>
      <c r="BY41" s="22">
        <f t="shared" si="11"/>
        <v>13.046666666666665</v>
      </c>
    </row>
    <row r="42" spans="1:77" ht="12">
      <c r="A42" s="1" t="s">
        <v>38</v>
      </c>
      <c r="B42" s="17">
        <v>21.52</v>
      </c>
      <c r="C42" s="12">
        <v>17.9</v>
      </c>
      <c r="D42" s="12">
        <v>20</v>
      </c>
      <c r="E42" s="12">
        <v>12</v>
      </c>
      <c r="F42" s="12">
        <v>17.3</v>
      </c>
      <c r="G42" s="12"/>
      <c r="H42" s="12">
        <v>7.7</v>
      </c>
      <c r="I42" s="12">
        <v>11.8</v>
      </c>
      <c r="J42" s="12">
        <v>11.6</v>
      </c>
      <c r="K42" s="12">
        <v>13.5</v>
      </c>
      <c r="L42" s="12"/>
      <c r="M42" s="12">
        <v>11.2</v>
      </c>
      <c r="N42" s="12">
        <v>13.2</v>
      </c>
      <c r="O42" s="12">
        <v>12</v>
      </c>
      <c r="P42" s="12"/>
      <c r="Q42" s="12">
        <v>6.33</v>
      </c>
      <c r="R42" s="12">
        <v>8.55</v>
      </c>
      <c r="S42" s="12">
        <v>6.4</v>
      </c>
      <c r="T42" s="12"/>
      <c r="U42" s="12">
        <v>7.2</v>
      </c>
      <c r="V42" s="12">
        <v>3.8</v>
      </c>
      <c r="W42" s="12">
        <v>4</v>
      </c>
      <c r="X42" s="12">
        <v>3.9</v>
      </c>
      <c r="Y42" s="12">
        <v>4.1</v>
      </c>
      <c r="Z42" s="12">
        <v>3.9</v>
      </c>
      <c r="AA42" s="12"/>
      <c r="AB42" s="12">
        <v>2</v>
      </c>
      <c r="AC42" s="12"/>
      <c r="AD42" s="12">
        <v>3.6</v>
      </c>
      <c r="AE42" s="12">
        <v>2.4</v>
      </c>
      <c r="AF42" s="12">
        <v>2.1</v>
      </c>
      <c r="AG42" s="12"/>
      <c r="AH42" s="12">
        <v>2.2</v>
      </c>
      <c r="AI42" s="12">
        <v>4</v>
      </c>
      <c r="AJ42" s="12">
        <v>5.1</v>
      </c>
      <c r="AK42" s="12">
        <v>2.5</v>
      </c>
      <c r="AL42" s="12">
        <v>2.7</v>
      </c>
      <c r="AM42" s="12">
        <v>2.5</v>
      </c>
      <c r="AN42" s="12">
        <v>3.8</v>
      </c>
      <c r="AO42" s="12">
        <v>2.39</v>
      </c>
      <c r="AP42" s="12">
        <v>1</v>
      </c>
      <c r="AQ42" s="12">
        <v>2.2</v>
      </c>
      <c r="AR42" s="12">
        <v>3.1</v>
      </c>
      <c r="AS42" s="12">
        <v>2.6</v>
      </c>
      <c r="AT42" s="12"/>
      <c r="AU42" s="12">
        <v>3.6</v>
      </c>
      <c r="AV42" s="12">
        <v>4.6</v>
      </c>
      <c r="AW42" s="12">
        <v>3.1</v>
      </c>
      <c r="AX42" s="12">
        <v>2.4</v>
      </c>
      <c r="AY42" s="12">
        <v>8.7</v>
      </c>
      <c r="AZ42" s="12">
        <v>4.7</v>
      </c>
      <c r="BA42" s="12">
        <v>1.9</v>
      </c>
      <c r="BB42" s="12">
        <v>9.8</v>
      </c>
      <c r="BC42" s="12">
        <v>6.9</v>
      </c>
      <c r="BD42" s="12"/>
      <c r="BE42" s="12">
        <v>3.7</v>
      </c>
      <c r="BF42" s="12">
        <v>2.4</v>
      </c>
      <c r="BG42" s="12">
        <v>2.5</v>
      </c>
      <c r="BH42" s="12"/>
      <c r="BI42" s="12"/>
      <c r="BJ42" s="12">
        <v>0.62</v>
      </c>
      <c r="BK42" s="12">
        <v>0.6</v>
      </c>
      <c r="BL42" s="12"/>
      <c r="BM42" s="12"/>
      <c r="BN42" s="12">
        <v>1.1</v>
      </c>
      <c r="BO42" s="12">
        <v>1.4</v>
      </c>
      <c r="BP42" s="12">
        <v>1.1</v>
      </c>
      <c r="BQ42" s="12"/>
      <c r="BR42" s="12"/>
      <c r="BS42" s="12"/>
      <c r="BT42" s="12"/>
      <c r="BU42" s="12"/>
      <c r="BW42" s="22">
        <f t="shared" si="9"/>
        <v>0.6</v>
      </c>
      <c r="BX42" s="22">
        <f t="shared" si="10"/>
        <v>21.52</v>
      </c>
      <c r="BY42" s="22">
        <f t="shared" si="11"/>
        <v>5.948333333333334</v>
      </c>
    </row>
    <row r="43" spans="1:77" ht="12">
      <c r="A43" s="1" t="s">
        <v>39</v>
      </c>
      <c r="B43" s="12"/>
      <c r="C43" s="12">
        <v>3.41</v>
      </c>
      <c r="D43" s="12">
        <v>2.96</v>
      </c>
      <c r="E43" s="12">
        <v>4.1</v>
      </c>
      <c r="F43" s="12">
        <v>3.16</v>
      </c>
      <c r="G43" s="12">
        <v>4.03</v>
      </c>
      <c r="H43" s="12">
        <v>0.678</v>
      </c>
      <c r="I43" s="12">
        <v>0.765</v>
      </c>
      <c r="J43" s="12">
        <v>0.9</v>
      </c>
      <c r="K43" s="12">
        <v>0.97</v>
      </c>
      <c r="L43" s="12">
        <v>0.531</v>
      </c>
      <c r="M43" s="12">
        <v>1.1</v>
      </c>
      <c r="N43" s="12">
        <v>0.724</v>
      </c>
      <c r="O43" s="12">
        <v>0.98</v>
      </c>
      <c r="P43" s="12">
        <v>0.4</v>
      </c>
      <c r="Q43" s="12">
        <v>0.34</v>
      </c>
      <c r="R43" s="12">
        <v>0.465</v>
      </c>
      <c r="S43" s="12">
        <v>0.198</v>
      </c>
      <c r="T43" s="12"/>
      <c r="U43" s="12">
        <v>0.447</v>
      </c>
      <c r="V43" s="12">
        <v>1.282</v>
      </c>
      <c r="W43" s="12">
        <v>1.34</v>
      </c>
      <c r="X43" s="12">
        <v>1.06</v>
      </c>
      <c r="Y43" s="12">
        <v>0.932</v>
      </c>
      <c r="Z43" s="12">
        <v>0.842</v>
      </c>
      <c r="AA43" s="12">
        <v>0.53</v>
      </c>
      <c r="AB43" s="12"/>
      <c r="AC43" s="12">
        <v>0.59</v>
      </c>
      <c r="AD43" s="12">
        <v>0.733</v>
      </c>
      <c r="AE43" s="12">
        <v>0.4</v>
      </c>
      <c r="AF43" s="12">
        <v>0.59</v>
      </c>
      <c r="AG43" s="12"/>
      <c r="AH43" s="12">
        <v>0.52</v>
      </c>
      <c r="AI43" s="12">
        <v>0.881</v>
      </c>
      <c r="AJ43" s="12">
        <v>0.92</v>
      </c>
      <c r="AK43" s="12">
        <v>0.747</v>
      </c>
      <c r="AL43" s="12">
        <v>0.62</v>
      </c>
      <c r="AM43" s="12">
        <v>0.879</v>
      </c>
      <c r="AN43" s="12">
        <v>0.71</v>
      </c>
      <c r="AO43" s="12">
        <v>0.47</v>
      </c>
      <c r="AP43" s="12">
        <v>0.682</v>
      </c>
      <c r="AQ43" s="12">
        <v>0.43</v>
      </c>
      <c r="AR43" s="12">
        <v>0.56</v>
      </c>
      <c r="AS43" s="12">
        <v>0.5</v>
      </c>
      <c r="AT43" s="12">
        <v>0.46</v>
      </c>
      <c r="AU43" s="12">
        <v>0.71</v>
      </c>
      <c r="AV43" s="12">
        <v>0.679</v>
      </c>
      <c r="AW43" s="12">
        <v>1</v>
      </c>
      <c r="AX43" s="12"/>
      <c r="AY43" s="12">
        <v>2.3</v>
      </c>
      <c r="AZ43" s="12">
        <v>0.9</v>
      </c>
      <c r="BA43" s="12">
        <v>0.4</v>
      </c>
      <c r="BB43" s="12">
        <v>2.101</v>
      </c>
      <c r="BC43" s="12"/>
      <c r="BD43" s="12"/>
      <c r="BE43" s="12">
        <v>1.6</v>
      </c>
      <c r="BF43" s="12">
        <v>0.7</v>
      </c>
      <c r="BG43" s="12">
        <v>0.61</v>
      </c>
      <c r="BH43" s="12"/>
      <c r="BI43" s="12"/>
      <c r="BJ43" s="12"/>
      <c r="BK43" s="12"/>
      <c r="BL43" s="12"/>
      <c r="BM43" s="12"/>
      <c r="BN43" s="12">
        <v>0.2</v>
      </c>
      <c r="BO43" s="12">
        <v>0.2</v>
      </c>
      <c r="BP43" s="12"/>
      <c r="BQ43" s="12"/>
      <c r="BR43" s="12"/>
      <c r="BS43" s="12"/>
      <c r="BT43" s="12"/>
      <c r="BU43" s="12"/>
      <c r="BW43" s="22">
        <f t="shared" si="9"/>
        <v>0.198</v>
      </c>
      <c r="BX43" s="22">
        <f t="shared" si="10"/>
        <v>4.1</v>
      </c>
      <c r="BY43" s="22">
        <f t="shared" si="11"/>
        <v>1.0233207547169811</v>
      </c>
    </row>
    <row r="44" spans="1:84" ht="12">
      <c r="A44" s="1" t="s">
        <v>40</v>
      </c>
      <c r="B44" s="12"/>
      <c r="C44" s="12">
        <v>0.87</v>
      </c>
      <c r="D44" s="12">
        <v>0.78</v>
      </c>
      <c r="E44" s="12">
        <v>0.67</v>
      </c>
      <c r="F44" s="12">
        <v>0.86</v>
      </c>
      <c r="G44" s="12">
        <v>0.81</v>
      </c>
      <c r="H44" s="12">
        <v>0.192</v>
      </c>
      <c r="I44" s="12">
        <v>0.17</v>
      </c>
      <c r="J44" s="12">
        <v>0.27</v>
      </c>
      <c r="K44" s="12">
        <v>0.254</v>
      </c>
      <c r="L44" s="12">
        <v>0.156</v>
      </c>
      <c r="M44" s="12">
        <v>0.2</v>
      </c>
      <c r="N44" s="12">
        <v>0.224</v>
      </c>
      <c r="O44" s="12">
        <v>0.28</v>
      </c>
      <c r="P44" s="12">
        <v>0.12</v>
      </c>
      <c r="Q44" s="12">
        <v>0.13</v>
      </c>
      <c r="R44" s="12">
        <v>0.136</v>
      </c>
      <c r="S44" s="12">
        <v>0.06</v>
      </c>
      <c r="T44" s="12">
        <v>0.091</v>
      </c>
      <c r="U44" s="12">
        <v>0.136</v>
      </c>
      <c r="V44" s="12">
        <v>0.365</v>
      </c>
      <c r="W44" s="12">
        <v>0.322</v>
      </c>
      <c r="X44" s="12">
        <v>0.27</v>
      </c>
      <c r="Y44" s="12">
        <v>0.261</v>
      </c>
      <c r="Z44" s="12">
        <v>0.221</v>
      </c>
      <c r="AA44" s="12">
        <v>0.14</v>
      </c>
      <c r="AB44" s="12"/>
      <c r="AC44" s="12">
        <v>0.16</v>
      </c>
      <c r="AD44" s="12">
        <v>0.192</v>
      </c>
      <c r="AE44" s="12">
        <v>0.12</v>
      </c>
      <c r="AF44" s="12">
        <v>0.153</v>
      </c>
      <c r="AG44" s="12"/>
      <c r="AH44" s="12">
        <v>0.13</v>
      </c>
      <c r="AI44" s="12">
        <v>0.243</v>
      </c>
      <c r="AJ44" s="12">
        <v>0.3</v>
      </c>
      <c r="AK44" s="12">
        <v>0.219</v>
      </c>
      <c r="AL44" s="12">
        <v>0.19</v>
      </c>
      <c r="AM44" s="12">
        <v>0.248</v>
      </c>
      <c r="AN44" s="12"/>
      <c r="AO44" s="12">
        <v>0.16</v>
      </c>
      <c r="AP44" s="12">
        <v>0.199</v>
      </c>
      <c r="AQ44" s="12">
        <v>0.13</v>
      </c>
      <c r="AR44" s="12">
        <v>0.15</v>
      </c>
      <c r="AS44" s="12">
        <v>0.12</v>
      </c>
      <c r="AT44" s="12">
        <v>0.13</v>
      </c>
      <c r="AU44" s="12">
        <v>0.198</v>
      </c>
      <c r="AV44" s="12">
        <v>0.191</v>
      </c>
      <c r="AW44" s="12">
        <v>0.26</v>
      </c>
      <c r="AX44" s="12"/>
      <c r="AY44" s="12"/>
      <c r="AZ44" s="12"/>
      <c r="BA44" s="12"/>
      <c r="BB44" s="12">
        <v>0.592</v>
      </c>
      <c r="BC44" s="12"/>
      <c r="BD44" s="12">
        <v>0.3</v>
      </c>
      <c r="BE44" s="12" t="s">
        <v>49</v>
      </c>
      <c r="BF44" s="12"/>
      <c r="BG44" s="12" t="s">
        <v>50</v>
      </c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W44" s="22">
        <f t="shared" si="9"/>
        <v>0.06</v>
      </c>
      <c r="BX44" s="22">
        <f t="shared" si="10"/>
        <v>0.87</v>
      </c>
      <c r="BY44" s="22">
        <f t="shared" si="11"/>
        <v>0.2689782608695653</v>
      </c>
      <c r="CB44" s="10"/>
      <c r="CC44" s="10"/>
      <c r="CD44" s="10"/>
      <c r="CE44" s="10"/>
      <c r="CF44" s="10"/>
    </row>
    <row r="46" spans="1:74" s="15" customFormat="1" ht="12">
      <c r="A46" s="30" t="s">
        <v>95</v>
      </c>
      <c r="B46" s="22">
        <f>IF(B25&gt;0,B25/B24,"")</f>
        <v>0.3448275862068966</v>
      </c>
      <c r="C46" s="22">
        <f aca="true" t="shared" si="12" ref="C46:BN46">IF(C25&gt;0,C25/C24,"")</f>
        <v>0.07874015748031496</v>
      </c>
      <c r="D46" s="22">
        <f t="shared" si="12"/>
        <v>1.935483870967742</v>
      </c>
      <c r="E46" s="22">
        <f t="shared" si="12"/>
        <v>0.7042253521126761</v>
      </c>
      <c r="F46" s="22">
        <f t="shared" si="12"/>
        <v>0.11029411764705882</v>
      </c>
      <c r="G46" s="22">
        <f t="shared" si="12"/>
      </c>
      <c r="H46" s="22" t="s">
        <v>96</v>
      </c>
      <c r="I46" s="22">
        <f t="shared" si="12"/>
        <v>1.2422360248447204</v>
      </c>
      <c r="J46" s="22">
        <f t="shared" si="12"/>
        <v>1.0869565217391304</v>
      </c>
      <c r="K46" s="22">
        <f t="shared" si="12"/>
        <v>0.1914893617021277</v>
      </c>
      <c r="L46" s="22">
        <f t="shared" si="12"/>
        <v>0.14285714285714285</v>
      </c>
      <c r="M46" s="22">
        <f t="shared" si="12"/>
        <v>0.1388888888888889</v>
      </c>
      <c r="N46" s="22">
        <f t="shared" si="12"/>
        <v>1.639344262295082</v>
      </c>
      <c r="O46" s="22">
        <f t="shared" si="12"/>
        <v>0.36363636363636365</v>
      </c>
      <c r="P46" s="22">
        <f t="shared" si="12"/>
        <v>0.05235602094240837</v>
      </c>
      <c r="Q46" s="22">
        <f t="shared" si="12"/>
        <v>0.14084507042253522</v>
      </c>
      <c r="R46" s="22">
        <f t="shared" si="12"/>
        <v>0.1276595744680851</v>
      </c>
      <c r="S46" s="22" t="s">
        <v>97</v>
      </c>
      <c r="T46" s="22">
        <f t="shared" si="12"/>
        <v>0.0966183574879227</v>
      </c>
      <c r="U46" s="22">
        <f t="shared" si="12"/>
        <v>0.13793103448275862</v>
      </c>
      <c r="V46" s="22">
        <f t="shared" si="12"/>
        <v>0.15364583333333334</v>
      </c>
      <c r="W46" s="22">
        <f t="shared" si="12"/>
        <v>0.33</v>
      </c>
      <c r="X46" s="22">
        <f t="shared" si="12"/>
        <v>0.5154639175257733</v>
      </c>
      <c r="Y46" s="22">
        <f t="shared" si="12"/>
        <v>0.5776173285198556</v>
      </c>
      <c r="Z46" s="22">
        <f t="shared" si="12"/>
        <v>0.25367647058823534</v>
      </c>
      <c r="AA46" s="22">
        <f t="shared" si="12"/>
        <v>0.7575757575757576</v>
      </c>
      <c r="AB46" s="22">
        <f t="shared" si="12"/>
      </c>
      <c r="AC46" s="22">
        <f t="shared" si="12"/>
        <v>0.4318181818181818</v>
      </c>
      <c r="AD46" s="22">
        <f t="shared" si="12"/>
        <v>0.39473684210526316</v>
      </c>
      <c r="AE46" s="22">
        <f t="shared" si="12"/>
        <v>0.19955156950672645</v>
      </c>
      <c r="AF46" s="22">
        <f t="shared" si="12"/>
        <v>0.2682926829268293</v>
      </c>
      <c r="AG46" s="22">
        <f t="shared" si="12"/>
        <v>0.5609756097560976</v>
      </c>
      <c r="AH46" s="22">
        <f t="shared" si="12"/>
        <v>0.7380952380952381</v>
      </c>
      <c r="AI46" s="22">
        <f t="shared" si="12"/>
        <v>1.0591836734693878</v>
      </c>
      <c r="AJ46" s="22">
        <f t="shared" si="12"/>
        <v>1.0855949895615866</v>
      </c>
      <c r="AK46" s="22">
        <f t="shared" si="12"/>
        <v>0.9711246200607903</v>
      </c>
      <c r="AL46" s="22">
        <f t="shared" si="12"/>
        <v>1.0327868852459017</v>
      </c>
      <c r="AM46" s="22">
        <f t="shared" si="12"/>
        <v>0.9482758620689655</v>
      </c>
      <c r="AN46" s="22">
        <f t="shared" si="12"/>
        <v>0.819672131147541</v>
      </c>
      <c r="AO46" s="22">
        <f t="shared" si="12"/>
        <v>0.6546644844517184</v>
      </c>
      <c r="AP46" s="22">
        <f t="shared" si="12"/>
        <v>0.6184210526315789</v>
      </c>
      <c r="AQ46" s="22">
        <f t="shared" si="12"/>
        <v>3.2809523809523813</v>
      </c>
      <c r="AR46" s="22">
        <f t="shared" si="12"/>
        <v>1.290258449304175</v>
      </c>
      <c r="AS46" s="22">
        <f t="shared" si="12"/>
        <v>1.5907407407407408</v>
      </c>
      <c r="AT46" s="22"/>
      <c r="AU46" s="22">
        <f t="shared" si="12"/>
        <v>0.9858823529411764</v>
      </c>
      <c r="AV46" s="22">
        <f t="shared" si="12"/>
        <v>0.4608294930875576</v>
      </c>
      <c r="AW46" s="22">
        <f t="shared" si="12"/>
        <v>0.16809116809116809</v>
      </c>
      <c r="AX46" s="22">
        <f t="shared" si="12"/>
        <v>1.267605633802817</v>
      </c>
      <c r="AY46" s="22">
        <f t="shared" si="12"/>
      </c>
      <c r="AZ46" s="22">
        <f t="shared" si="12"/>
      </c>
      <c r="BA46" s="22">
        <f t="shared" si="12"/>
      </c>
      <c r="BB46" s="22">
        <f t="shared" si="12"/>
        <v>0.56</v>
      </c>
      <c r="BC46" s="22">
        <f t="shared" si="12"/>
        <v>0.96875</v>
      </c>
      <c r="BD46" s="22">
        <f t="shared" si="12"/>
      </c>
      <c r="BE46" s="22">
        <f t="shared" si="12"/>
        <v>2.0588235294117645</v>
      </c>
      <c r="BF46" s="22">
        <f t="shared" si="12"/>
        <v>1.2903225806451613</v>
      </c>
      <c r="BG46" s="22">
        <f t="shared" si="12"/>
        <v>1.6216216216216217</v>
      </c>
      <c r="BH46" s="19">
        <f t="shared" si="12"/>
      </c>
      <c r="BI46" s="19">
        <f t="shared" si="12"/>
      </c>
      <c r="BJ46" s="19"/>
      <c r="BK46" s="19"/>
      <c r="BL46" s="19">
        <f t="shared" si="12"/>
      </c>
      <c r="BM46" s="19">
        <f t="shared" si="12"/>
      </c>
      <c r="BN46" s="22">
        <f t="shared" si="12"/>
        <v>1.1804384485666106</v>
      </c>
      <c r="BO46" s="22">
        <f>IF(BO25&gt;0,BO25/BO24,"")</f>
        <v>0.6928406466512702</v>
      </c>
      <c r="BP46" s="19"/>
      <c r="BQ46" s="19">
        <f>IF(BQ25&gt;0,BQ25/BQ24,"")</f>
      </c>
      <c r="BR46" s="19">
        <f>IF(BR25&gt;0,BR25/BR24,"")</f>
      </c>
      <c r="BS46" s="19" t="s">
        <v>98</v>
      </c>
      <c r="BT46" s="19" t="s">
        <v>98</v>
      </c>
      <c r="BU46" s="19" t="s">
        <v>98</v>
      </c>
      <c r="BV46" s="12"/>
    </row>
    <row r="49" ht="12">
      <c r="A49" s="3" t="s">
        <v>91</v>
      </c>
    </row>
    <row r="50" ht="12">
      <c r="A50" s="3" t="s">
        <v>92</v>
      </c>
    </row>
    <row r="53" ht="12">
      <c r="BV53" s="1"/>
    </row>
    <row r="54" ht="12">
      <c r="BV54" s="1"/>
    </row>
    <row r="55" spans="1:246" s="3" customFormat="1" ht="1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</row>
    <row r="56" ht="12">
      <c r="BV56" s="1"/>
    </row>
    <row r="57" ht="12">
      <c r="BV57" s="1"/>
    </row>
    <row r="58" ht="12">
      <c r="BV58" s="1"/>
    </row>
    <row r="59" ht="12">
      <c r="BV59" s="1"/>
    </row>
    <row r="60" ht="12">
      <c r="BV60" s="1"/>
    </row>
    <row r="61" ht="12">
      <c r="BV61" s="1"/>
    </row>
    <row r="62" ht="12">
      <c r="BV62" s="1"/>
    </row>
    <row r="63" ht="12">
      <c r="BV63" s="1"/>
    </row>
    <row r="64" ht="12">
      <c r="BV64" s="1"/>
    </row>
    <row r="65" ht="12">
      <c r="BV65" s="1"/>
    </row>
    <row r="66" ht="12">
      <c r="BV66" s="1"/>
    </row>
    <row r="67" ht="12">
      <c r="BV67" s="1"/>
    </row>
    <row r="68" ht="12">
      <c r="BV68" s="1"/>
    </row>
    <row r="69" ht="12">
      <c r="BV69" s="1"/>
    </row>
    <row r="70" ht="12">
      <c r="BV70" s="1"/>
    </row>
    <row r="71" ht="12">
      <c r="BV71" s="1"/>
    </row>
    <row r="72" ht="12">
      <c r="BV72" s="1"/>
    </row>
    <row r="73" ht="12">
      <c r="BV73" s="1"/>
    </row>
    <row r="74" ht="12">
      <c r="BV74" s="1"/>
    </row>
    <row r="75" ht="12">
      <c r="BV75" s="1"/>
    </row>
    <row r="76" ht="12">
      <c r="BV76" s="1"/>
    </row>
    <row r="77" ht="12">
      <c r="BV77" s="1"/>
    </row>
    <row r="78" ht="12">
      <c r="BV78" s="1"/>
    </row>
    <row r="79" ht="12">
      <c r="BV79" s="1"/>
    </row>
    <row r="80" ht="12">
      <c r="BV80" s="1"/>
    </row>
    <row r="81" spans="1:74" ht="12">
      <c r="A81" s="4"/>
      <c r="BV81" s="1"/>
    </row>
    <row r="82" ht="12">
      <c r="BV82" s="1"/>
    </row>
    <row r="83" ht="12">
      <c r="BV83" s="1"/>
    </row>
    <row r="84" ht="12">
      <c r="BV84" s="1"/>
    </row>
    <row r="85" ht="12">
      <c r="BV85" s="1"/>
    </row>
    <row r="86" ht="12">
      <c r="BV86" s="1"/>
    </row>
    <row r="87" ht="12">
      <c r="BV87" s="1"/>
    </row>
    <row r="88" ht="12">
      <c r="BV88" s="1"/>
    </row>
    <row r="89" ht="12">
      <c r="BV89" s="1"/>
    </row>
    <row r="90" ht="12">
      <c r="BV90" s="1"/>
    </row>
    <row r="91" ht="12">
      <c r="BV91" s="1"/>
    </row>
    <row r="92" ht="12">
      <c r="BV92" s="1"/>
    </row>
    <row r="93" ht="12">
      <c r="BV93" s="1"/>
    </row>
    <row r="94" ht="12">
      <c r="BV94" s="1"/>
    </row>
    <row r="95" ht="12">
      <c r="BV95" s="1"/>
    </row>
    <row r="96" ht="12">
      <c r="BV96" s="1"/>
    </row>
    <row r="97" ht="12">
      <c r="BV97" s="1"/>
    </row>
    <row r="98" ht="12">
      <c r="BV98" s="1"/>
    </row>
    <row r="99" ht="12">
      <c r="BV99" s="1"/>
    </row>
    <row r="100" ht="12">
      <c r="BV100" s="1"/>
    </row>
    <row r="101" ht="12">
      <c r="BV101" s="1"/>
    </row>
    <row r="102" ht="12">
      <c r="BV102" s="1"/>
    </row>
    <row r="103" ht="12">
      <c r="BV103" s="1"/>
    </row>
    <row r="104" ht="12">
      <c r="BV104" s="1"/>
    </row>
    <row r="105" ht="12">
      <c r="BV105" s="1"/>
    </row>
    <row r="106" ht="12">
      <c r="BV106" s="1"/>
    </row>
    <row r="107" ht="12">
      <c r="BV107" s="1"/>
    </row>
  </sheetData>
  <mergeCells count="13">
    <mergeCell ref="BS2:BU2"/>
    <mergeCell ref="BN2:BR2"/>
    <mergeCell ref="BH2:BM2"/>
    <mergeCell ref="AU2:AX2"/>
    <mergeCell ref="AY2:BD2"/>
    <mergeCell ref="BE2:BG2"/>
    <mergeCell ref="AA2:AH2"/>
    <mergeCell ref="AI2:AP2"/>
    <mergeCell ref="AQ2:AT2"/>
    <mergeCell ref="B2:G2"/>
    <mergeCell ref="P2:U2"/>
    <mergeCell ref="H2:O2"/>
    <mergeCell ref="V2:Z2"/>
  </mergeCells>
  <printOptions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Jolliff</cp:lastModifiedBy>
  <cp:lastPrinted>2001-11-01T20:19:03Z</cp:lastPrinted>
  <dcterms:created xsi:type="dcterms:W3CDTF">2000-02-18T21:03:42Z</dcterms:created>
  <dcterms:modified xsi:type="dcterms:W3CDTF">2011-01-25T19:39:41Z</dcterms:modified>
  <cp:category/>
  <cp:version/>
  <cp:contentType/>
  <cp:contentStatus/>
</cp:coreProperties>
</file>