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0" windowWidth="30240" windowHeight="17540" activeTab="0"/>
  </bookViews>
  <sheets>
    <sheet name="major_select_trace_norm_mode" sheetId="1" r:id="rId1"/>
    <sheet name="References" sheetId="2" r:id="rId2"/>
  </sheets>
  <definedNames/>
  <calcPr fullCalcOnLoad="1"/>
</workbook>
</file>

<file path=xl/sharedStrings.xml><?xml version="1.0" encoding="utf-8"?>
<sst xmlns="http://schemas.openxmlformats.org/spreadsheetml/2006/main" count="342" uniqueCount="186">
  <si>
    <t>Warren PH, Taylor GJ, Keil K, Kallemeyn GW, Shirley DN, Wasson JT (1983) Seventh foray: Whitlockite-rich lithologies, a diopside-bearing troctolitic anorthosite, ferroan anorthosites, and KREEP. Proc Lunar Planet Sci Conf 14th in J Geophys Res 88:B151-B164</t>
  </si>
  <si>
    <t>Warren PH, Shirley DN, Kallemeyn GW (1986) A potpourri of pristine lunar rocks, including a VHK mare basalt and a unique, augite-rich Apollo 17 anorthosite. Proc Lunar Planet Sci Conf, 16th, Part 2, J Geophys Res 91:suppl., D319-D330</t>
  </si>
  <si>
    <t>Warren PH, Jerde EA, Kallemeyn GW (1990) Pristine moon rocks: An alkali anorthosite with coarse augite exsolution from plagioclase, a magnesian harzburgite, and other oddities. Proc Lunar Planet Sci Conf 20:31-59</t>
  </si>
  <si>
    <t>Winzer SR, Nava DF, Schuhmann S, Kouns CW, Lum RKL, Philpotts JA (1974) Major, minor, and trace element abundances in samples from the Apollo 17 Station 7 boulder: Implications for the origin of early crustal rocks. Earth Planet Sci Lett 23:439-444</t>
  </si>
  <si>
    <t>Warren PH, Taylor GJ, Keil K, Kallemeyn GW, Rosener PS, Wasson JT (1983) Sixth foray for pristine nonmare rocks and an assessment of the diversity of lunar anorthosites. Proc 13th Lunar &amp; Planet Sci Conf 88:A615-A630</t>
  </si>
  <si>
    <t>Warren et al.</t>
  </si>
  <si>
    <t>Taylor GJ, Warner RD, Keil K, Ma M-S, Schmitt RA (1980) Silicate liquid immiscibility, evolved lunar rocks and the formation of KREEP. In JJ Papike, RB Merrill, Eds. Proceedings of the Conference. on the Lunar Highlands Crust, p. 339-352</t>
  </si>
  <si>
    <t>Feldspathic-</t>
  </si>
  <si>
    <t xml:space="preserve"> lherzolite /</t>
  </si>
  <si>
    <t>(1976a) (?)</t>
  </si>
  <si>
    <t>Selected Modal Mineralogy (different splits from chemistry), volume %</t>
  </si>
  <si>
    <t>Marvin UB, Warren PH (1980) A pristine eucrite-like gabbro from Descartes and its exotic kindred. Proc Lunar Planet Sci Conf 11:507-521</t>
  </si>
  <si>
    <t>Rhodes JM, Hubbard NJ (1973) Chemistry, classification, and petrogenesis of Apollo 15 mare basalts. Proc Lunar Sci Conf 4:1127-1148</t>
  </si>
  <si>
    <t>Rhodes JM, Rodgers KV, Shih C, Bansal BM, Nyquist LE, Wiesmann H, Hubbard NJ (1974) The relationships between geology and soil chemistry at the Apollo 17 landing site. Proc Lunar Sci Conf 5th:1097- 1117</t>
  </si>
  <si>
    <t>Ridley WI, Hubbard NJ, Rhodes JM, Wiesmann H, Bansal BM (1973) The petrology of lunar breccia 15445 and petrogenetic implications. J Geol  81:621-631</t>
  </si>
  <si>
    <t>Shih C-Y, Nyquist LE, Bogard DD, Bansal BM, Wiesmann H (1993) Ages of pristine noritic clasts from lunar breccia 15445 and 15455. Geochim Cosmochim Acta 57:915-931</t>
  </si>
  <si>
    <t>Simonds CH, Warner JL (1981) Petrochemistry of Apollo 16 and 17 Samples. Proc Lunar Planet Sci 12:993-995</t>
  </si>
  <si>
    <t>Taylor SR, Gorton MP, Muir P, Nance WB, Rudowski R, Ware N (1973) Composition of the Descartes region, Lunar Highlands. Geochimica et Cosmochimica Acta 37:2665-2683</t>
  </si>
  <si>
    <t>Warner JL, Simonds CH, Phinney WC (1976) Genetic distinction between anorthosites and Mg-rich plutonic rocks: new data from 76255. Lunar Sci 7:915-917</t>
  </si>
  <si>
    <t>Warren PH, Wasson JT (1978) Compositional-petrographic investigation of pristine nonmare rocks. Proc Lunar Planet Sci Conf 9:185-217</t>
  </si>
  <si>
    <t>Warren PH, Wasson JT (1979) The compositional-petrographic search for pristine nonmare rocks: Third foray. Proc. of the 10th Lunar Sci. Conf., p. 583-610, Houston, TX</t>
  </si>
  <si>
    <t>Warren PH, Wasson JT (1980) Further foraging for pristine nonmare rocks: Correlations between geochemistry and longitutde. Proc Lunar Planet Sci Conf 11th:431-470</t>
  </si>
  <si>
    <t>Warren PH, Taylor GJ, Keil K, Marshall C, Wasson JT (1981) Foraging westward for pristine non-mare rocks: Complications for petrogenetic models. Proc Lunar Planet Sci 12B:21-40</t>
  </si>
  <si>
    <t>Normative Mineralogy (converted to volume %)</t>
  </si>
  <si>
    <t>plagioclase</t>
  </si>
  <si>
    <t>low-Ca Px</t>
  </si>
  <si>
    <t>high-Ca Px</t>
  </si>
  <si>
    <t>olivine</t>
  </si>
  <si>
    <t>others</t>
  </si>
  <si>
    <t>Opx/Pig</t>
  </si>
  <si>
    <t>Mg-spinel</t>
  </si>
  <si>
    <t>Cr,Fe-spinel</t>
  </si>
  <si>
    <t>Fe-Ni metal</t>
  </si>
  <si>
    <t>Ilmenite</t>
  </si>
  <si>
    <t>References</t>
  </si>
  <si>
    <t>Norite</t>
  </si>
  <si>
    <t xml:space="preserve">Norite </t>
  </si>
  <si>
    <t>14318c</t>
  </si>
  <si>
    <t>15445c</t>
  </si>
  <si>
    <t>15455c</t>
  </si>
  <si>
    <t>72255c</t>
  </si>
  <si>
    <t>73255c</t>
  </si>
  <si>
    <t>76255c</t>
  </si>
  <si>
    <t>67915c</t>
  </si>
  <si>
    <t>Plagioclase</t>
  </si>
  <si>
    <t>60-65</t>
  </si>
  <si>
    <t>70-75</t>
  </si>
  <si>
    <t>~60</t>
  </si>
  <si>
    <t>~40</t>
  </si>
  <si>
    <t>Olivine</t>
  </si>
  <si>
    <t>35-40</t>
  </si>
  <si>
    <t>25-30</t>
  </si>
  <si>
    <t>High-Ca px</t>
  </si>
  <si>
    <t>tr</t>
  </si>
  <si>
    <t>&lt;1</t>
  </si>
  <si>
    <t>Troilite</t>
  </si>
  <si>
    <t>Phosphates</t>
  </si>
  <si>
    <t>Others</t>
  </si>
  <si>
    <t xml:space="preserve"> 25(a)</t>
  </si>
  <si>
    <t>(a) mainly silica</t>
  </si>
  <si>
    <t xml:space="preserve"> </t>
  </si>
  <si>
    <t>An-norite</t>
  </si>
  <si>
    <t>Gab-norite</t>
  </si>
  <si>
    <t>Ol-Gab-Nor</t>
  </si>
  <si>
    <t>Min</t>
  </si>
  <si>
    <t>Max</t>
  </si>
  <si>
    <t>Avg</t>
  </si>
  <si>
    <t>Blanchard DP, Korotev RL, Brannon JC, Jacobs JW, Haskin LA, Reid AM, Donaldson CH, Brown RW (1975) A geochemical and petrographic study of 1-2 mm fines from Apollo 17. Proc Lunar Planet Sci 6:2321-2341</t>
  </si>
  <si>
    <t>Blanchard DP, McKay GA (1981) Remnants from the ancient lunar crust III: Norite 78236. Lunar Planet Sci 12:83-85</t>
  </si>
  <si>
    <t>Hansen EC, Smith JV, Steele IM (1980) Petrology and mineral chemistry of 67667, a unique feldspathic lherzolite. Proc Lunar Planet Sci 11:523-533</t>
  </si>
  <si>
    <t>Haskin LA, Shih C-Y, Bansal BM, Rhodes JM, Weismann H, Nyquist LE (1974) Chemical evidence for the origin of 76535 as a cumulate. Proc Lunar Sci Conf 5th:1213-1225</t>
  </si>
  <si>
    <t>James OB, McGee JJ (1979) Consortium breccia 73255: Genesis and history of two coarse-grained "norite" clasts. Proc Lunar Planet Sci Conf 10:713-743</t>
  </si>
  <si>
    <t>James OB, Flohr MK (1983) Subdivision of the Mg-suite noritic rocks into Mg-gabbronorites and Mg-norites. Proc Lunar Planet Sci Conf, 13th, Part 2, J Geophys Res 88:suppl., A603-A614</t>
  </si>
  <si>
    <t>Laul JC, Schmitt RA (1975) Dunite 72417: A chemical study and interpretation. Proc Lunar Planet Sci 6:1231-1254</t>
  </si>
  <si>
    <t>LSPET (1973) Apollo 17 lunar samples: Chemical and petrographic description. Science 182:659-680</t>
  </si>
  <si>
    <t>Table A3.2. Chemical analyses, mineral modes, and norms of magnesian-suite plutonic rocks.</t>
  </si>
  <si>
    <t>Abbreviations: TRAN: troctolitic anorthosite; TR: troctolite;  SPTR: spinel troctolite;  D: dunite; AN: anorthositic norite; N: norite; GN: gabbronorite</t>
  </si>
  <si>
    <t>14318c  Warren et al. (1983b) 15445c, 15455c, 78235-6, 72255c, 77215  James and Flohr (1983); 77035  Warren and Wasson (1979);</t>
  </si>
  <si>
    <t>73255c, 73255c  James and McGee (1979); 67667 Hansen et al. (1980); 61224 Marvin and Warren (1980); 76255 JL Warner et al. (1976);</t>
  </si>
  <si>
    <t>67915c GJ Taylor et al. (1980)</t>
  </si>
  <si>
    <t>James and</t>
  </si>
  <si>
    <t>Flohr (1983)</t>
  </si>
  <si>
    <t>Wasson (1979)</t>
  </si>
  <si>
    <t>Hansen et</t>
  </si>
  <si>
    <t>al. (1980)</t>
  </si>
  <si>
    <t>McGee (1979)</t>
  </si>
  <si>
    <t>Warren (1980)</t>
  </si>
  <si>
    <t>Warner</t>
  </si>
  <si>
    <t>et al. (1976)</t>
  </si>
  <si>
    <t>Taylor et</t>
  </si>
  <si>
    <t>Warner et</t>
  </si>
  <si>
    <t>al. (1976)</t>
  </si>
  <si>
    <t>(1983b)</t>
  </si>
  <si>
    <t>et al</t>
  </si>
  <si>
    <t>,146</t>
  </si>
  <si>
    <t>Sc/Sm</t>
  </si>
  <si>
    <t>c10</t>
  </si>
  <si>
    <t>c194</t>
  </si>
  <si>
    <t>c264</t>
  </si>
  <si>
    <t>c279</t>
  </si>
  <si>
    <t>c1020</t>
  </si>
  <si>
    <t>,38</t>
  </si>
  <si>
    <t>TR</t>
  </si>
  <si>
    <t>TRAN</t>
  </si>
  <si>
    <t>wt.%</t>
  </si>
  <si>
    <r>
      <t>SiO</t>
    </r>
    <r>
      <rPr>
        <vertAlign val="subscript"/>
        <sz val="8"/>
        <rFont val="Times New Roman"/>
        <family val="1"/>
      </rPr>
      <t>2</t>
    </r>
  </si>
  <si>
    <r>
      <t>TiO</t>
    </r>
    <r>
      <rPr>
        <vertAlign val="subscript"/>
        <sz val="8"/>
        <rFont val="Times New Roman"/>
        <family val="1"/>
      </rPr>
      <t>2</t>
    </r>
  </si>
  <si>
    <r>
      <t>Al</t>
    </r>
    <r>
      <rPr>
        <vertAlign val="subscript"/>
        <sz val="8"/>
        <rFont val="Times New Roman"/>
        <family val="1"/>
      </rPr>
      <t>2</t>
    </r>
    <r>
      <rPr>
        <sz val="8"/>
        <rFont val="Times New Roman"/>
        <family val="1"/>
      </rPr>
      <t>O</t>
    </r>
    <r>
      <rPr>
        <vertAlign val="subscript"/>
        <sz val="8"/>
        <rFont val="Times New Roman"/>
        <family val="1"/>
      </rPr>
      <t>3</t>
    </r>
  </si>
  <si>
    <r>
      <t>Cr</t>
    </r>
    <r>
      <rPr>
        <vertAlign val="subscript"/>
        <sz val="8"/>
        <rFont val="Times New Roman"/>
        <family val="1"/>
      </rPr>
      <t>2</t>
    </r>
    <r>
      <rPr>
        <sz val="8"/>
        <rFont val="Times New Roman"/>
        <family val="1"/>
      </rPr>
      <t>O</t>
    </r>
    <r>
      <rPr>
        <vertAlign val="subscript"/>
        <sz val="8"/>
        <rFont val="Times New Roman"/>
        <family val="1"/>
      </rPr>
      <t>3</t>
    </r>
  </si>
  <si>
    <t>FeO</t>
  </si>
  <si>
    <t>MnO</t>
  </si>
  <si>
    <t>MgO</t>
  </si>
  <si>
    <t>CaO</t>
  </si>
  <si>
    <r>
      <t>Na</t>
    </r>
    <r>
      <rPr>
        <vertAlign val="subscript"/>
        <sz val="8"/>
        <rFont val="Times New Roman"/>
        <family val="1"/>
      </rPr>
      <t>2</t>
    </r>
    <r>
      <rPr>
        <sz val="8"/>
        <rFont val="Times New Roman"/>
        <family val="1"/>
      </rPr>
      <t>O</t>
    </r>
  </si>
  <si>
    <r>
      <t>K</t>
    </r>
    <r>
      <rPr>
        <vertAlign val="subscript"/>
        <sz val="8"/>
        <rFont val="Times New Roman"/>
        <family val="1"/>
      </rPr>
      <t>2</t>
    </r>
    <r>
      <rPr>
        <sz val="8"/>
        <rFont val="Times New Roman"/>
        <family val="1"/>
      </rPr>
      <t>O</t>
    </r>
  </si>
  <si>
    <r>
      <t>P</t>
    </r>
    <r>
      <rPr>
        <vertAlign val="subscript"/>
        <sz val="8"/>
        <rFont val="Times New Roman"/>
        <family val="1"/>
      </rPr>
      <t>2</t>
    </r>
    <r>
      <rPr>
        <sz val="8"/>
        <rFont val="Times New Roman"/>
        <family val="1"/>
      </rPr>
      <t>O</t>
    </r>
    <r>
      <rPr>
        <vertAlign val="subscript"/>
        <sz val="8"/>
        <rFont val="Times New Roman"/>
        <family val="1"/>
      </rPr>
      <t>5</t>
    </r>
  </si>
  <si>
    <t>Sum</t>
  </si>
  <si>
    <t>Sc</t>
  </si>
  <si>
    <t>Sm</t>
  </si>
  <si>
    <t>Eu</t>
  </si>
  <si>
    <t>Th</t>
  </si>
  <si>
    <t>Warren</t>
  </si>
  <si>
    <t xml:space="preserve">Warren and </t>
  </si>
  <si>
    <t>Warren and</t>
  </si>
  <si>
    <t>et al.</t>
  </si>
  <si>
    <t>Wasson</t>
  </si>
  <si>
    <t>(1990)</t>
  </si>
  <si>
    <t>(1980)</t>
  </si>
  <si>
    <t>(1983)</t>
  </si>
  <si>
    <t>(1981)</t>
  </si>
  <si>
    <t>(1978)</t>
  </si>
  <si>
    <t>,21-22</t>
  </si>
  <si>
    <t>,16</t>
  </si>
  <si>
    <t>,9</t>
  </si>
  <si>
    <t>,71-A</t>
  </si>
  <si>
    <t>,103A-G</t>
  </si>
  <si>
    <t>SPTR</t>
  </si>
  <si>
    <t>D</t>
  </si>
  <si>
    <t xml:space="preserve">    &lt;0.02</t>
  </si>
  <si>
    <t>Haskin et al.</t>
  </si>
  <si>
    <t>Simonds and</t>
  </si>
  <si>
    <t>Ridley</t>
  </si>
  <si>
    <t>Blanchard</t>
  </si>
  <si>
    <t>LSPET</t>
  </si>
  <si>
    <t>Laul and</t>
  </si>
  <si>
    <t>(1974)</t>
  </si>
  <si>
    <t>Warner (1981)</t>
  </si>
  <si>
    <t>(1973)</t>
  </si>
  <si>
    <t>Schmitt</t>
  </si>
  <si>
    <t>Rhodes</t>
  </si>
  <si>
    <t>(1979)</t>
  </si>
  <si>
    <t xml:space="preserve">Blanchard </t>
  </si>
  <si>
    <t>(1973b)</t>
  </si>
  <si>
    <t>(1975)</t>
  </si>
  <si>
    <t>et al. (1974)</t>
  </si>
  <si>
    <t>(unpub.)</t>
  </si>
  <si>
    <t>and unpub.</t>
  </si>
  <si>
    <t>,17</t>
  </si>
  <si>
    <t>,104</t>
  </si>
  <si>
    <t>,228</t>
  </si>
  <si>
    <t>,20</t>
  </si>
  <si>
    <t>,9015</t>
  </si>
  <si>
    <t>c2</t>
  </si>
  <si>
    <t>c130</t>
  </si>
  <si>
    <t>N</t>
  </si>
  <si>
    <t>AN</t>
  </si>
  <si>
    <t xml:space="preserve">    &lt;0.07</t>
  </si>
  <si>
    <t xml:space="preserve">    &lt;0.06</t>
  </si>
  <si>
    <t>Shih</t>
  </si>
  <si>
    <t>SR Taylor</t>
  </si>
  <si>
    <t>et al. (1976a)</t>
  </si>
  <si>
    <t xml:space="preserve">et al. </t>
  </si>
  <si>
    <t>(1993)</t>
  </si>
  <si>
    <t>,27</t>
  </si>
  <si>
    <t>,45</t>
  </si>
  <si>
    <t>,3</t>
  </si>
  <si>
    <t>,6</t>
  </si>
  <si>
    <t>GN</t>
  </si>
  <si>
    <t xml:space="preserve">Winzer </t>
  </si>
  <si>
    <t>Marvin and</t>
  </si>
  <si>
    <t>and McKay</t>
  </si>
  <si>
    <t xml:space="preserve">(1980) </t>
  </si>
  <si>
    <t>(1986)</t>
  </si>
  <si>
    <t>Mg/(Mg+Fe)</t>
  </si>
  <si>
    <t>Selected trace elements (ppm)</t>
  </si>
  <si>
    <t>Reference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</si>
</sst>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_)"/>
    <numFmt numFmtId="171" formatCode="0.000"/>
    <numFmt numFmtId="172" formatCode="0.0"/>
    <numFmt numFmtId="173" formatCode="???0.0"/>
    <numFmt numFmtId="174" formatCode="???0.00"/>
    <numFmt numFmtId="175" formatCode="???0.000"/>
    <numFmt numFmtId="176" formatCode="????"/>
    <numFmt numFmtId="177" formatCode="???0"/>
  </numFmts>
  <fonts count="21">
    <font>
      <sz val="10"/>
      <name val="MS Sans Serif"/>
      <family val="0"/>
    </font>
    <font>
      <b/>
      <sz val="10"/>
      <name val="MS Sans Serif"/>
      <family val="0"/>
    </font>
    <font>
      <i/>
      <sz val="10"/>
      <name val="MS Sans Serif"/>
      <family val="0"/>
    </font>
    <font>
      <b/>
      <i/>
      <sz val="10"/>
      <name val="MS Sans Serif"/>
      <family val="0"/>
    </font>
    <font>
      <sz val="8"/>
      <name val="Times New Roman"/>
      <family val="1"/>
    </font>
    <font>
      <u val="single"/>
      <sz val="8"/>
      <name val="Times New Roman"/>
      <family val="1"/>
    </font>
    <font>
      <vertAlign val="subscript"/>
      <sz val="8"/>
      <name val="Times New Roman"/>
      <family val="1"/>
    </font>
    <font>
      <sz val="12"/>
      <name val="Times New Roman"/>
      <family val="1"/>
    </font>
    <font>
      <sz val="10"/>
      <name val="Times New Roman"/>
      <family val="1"/>
    </font>
    <font>
      <sz val="9"/>
      <name val="Times New Roman"/>
      <family val="1"/>
    </font>
    <font>
      <sz val="7"/>
      <name val="Times New Roman"/>
      <family val="1"/>
    </font>
    <font>
      <sz val="10"/>
      <name val="Arial"/>
      <family val="0"/>
    </font>
    <font>
      <sz val="9"/>
      <color indexed="10"/>
      <name val="Times New Roman"/>
      <family val="1"/>
    </font>
    <font>
      <b/>
      <sz val="10"/>
      <name val="Times New Roman"/>
      <family val="1"/>
    </font>
    <font>
      <sz val="10"/>
      <color indexed="10"/>
      <name val="MS Sans Serif"/>
      <family val="0"/>
    </font>
    <font>
      <sz val="10"/>
      <name val="Arial Rounded MT Bold"/>
      <family val="2"/>
    </font>
    <font>
      <sz val="8"/>
      <name val="Arial Rounded MT Bold"/>
      <family val="2"/>
    </font>
    <font>
      <u val="single"/>
      <sz val="10"/>
      <color indexed="12"/>
      <name val="MS Sans Serif"/>
      <family val="0"/>
    </font>
    <font>
      <u val="single"/>
      <sz val="10"/>
      <color indexed="36"/>
      <name val="MS Sans Serif"/>
      <family val="0"/>
    </font>
    <font>
      <b/>
      <sz val="11"/>
      <name val="Times New Roman"/>
      <family val="1"/>
    </font>
    <font>
      <sz val="8"/>
      <name val="MS Sans Serif"/>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2" fontId="4" fillId="0" borderId="0" xfId="0" applyNumberFormat="1" applyFont="1" applyAlignment="1">
      <alignment/>
    </xf>
    <xf numFmtId="2" fontId="4" fillId="0" borderId="0" xfId="0" applyNumberFormat="1" applyFont="1" applyAlignment="1">
      <alignment horizontal="right"/>
    </xf>
    <xf numFmtId="1" fontId="4" fillId="0" borderId="0" xfId="0" applyNumberFormat="1" applyFont="1" applyAlignment="1">
      <alignment horizontal="center"/>
    </xf>
    <xf numFmtId="2" fontId="5" fillId="0" borderId="0" xfId="0" applyNumberFormat="1" applyFont="1" applyAlignment="1">
      <alignment/>
    </xf>
    <xf numFmtId="173" fontId="4" fillId="0" borderId="0" xfId="0" applyNumberFormat="1" applyFont="1" applyAlignment="1">
      <alignment horizontal="left"/>
    </xf>
    <xf numFmtId="174" fontId="4" fillId="0" borderId="0" xfId="0" applyNumberFormat="1" applyFont="1" applyAlignment="1">
      <alignment horizontal="left"/>
    </xf>
    <xf numFmtId="175" fontId="4" fillId="0" borderId="0" xfId="0" applyNumberFormat="1" applyFont="1" applyAlignment="1">
      <alignment horizontal="left"/>
    </xf>
    <xf numFmtId="175" fontId="4" fillId="0" borderId="1" xfId="0" applyNumberFormat="1" applyFont="1" applyBorder="1" applyAlignment="1">
      <alignment horizontal="left"/>
    </xf>
    <xf numFmtId="1" fontId="5" fillId="0" borderId="0" xfId="0" applyNumberFormat="1" applyFont="1" applyAlignment="1">
      <alignment horizontal="center"/>
    </xf>
    <xf numFmtId="49" fontId="4" fillId="0" borderId="0" xfId="0" applyNumberFormat="1" applyFont="1" applyAlignment="1">
      <alignment horizontal="center"/>
    </xf>
    <xf numFmtId="1" fontId="4" fillId="0" borderId="1" xfId="0" applyNumberFormat="1" applyFont="1" applyBorder="1" applyAlignment="1">
      <alignment horizontal="center"/>
    </xf>
    <xf numFmtId="2" fontId="7" fillId="0" borderId="0" xfId="0" applyNumberFormat="1" applyFont="1" applyAlignment="1">
      <alignment horizontal="left"/>
    </xf>
    <xf numFmtId="1" fontId="8" fillId="0" borderId="0" xfId="0" applyNumberFormat="1" applyFont="1" applyAlignment="1">
      <alignment horizontal="center"/>
    </xf>
    <xf numFmtId="2" fontId="10" fillId="0" borderId="0" xfId="0" applyNumberFormat="1" applyFont="1" applyAlignment="1">
      <alignment/>
    </xf>
    <xf numFmtId="1" fontId="7" fillId="0" borderId="0" xfId="0" applyNumberFormat="1" applyFont="1" applyAlignment="1">
      <alignment horizontal="center"/>
    </xf>
    <xf numFmtId="0" fontId="11" fillId="0" borderId="0" xfId="0" applyFont="1" applyAlignment="1">
      <alignment/>
    </xf>
    <xf numFmtId="0" fontId="9" fillId="0" borderId="0" xfId="0" applyFont="1" applyAlignment="1">
      <alignment/>
    </xf>
    <xf numFmtId="1" fontId="9" fillId="0" borderId="0" xfId="0" applyNumberFormat="1" applyFont="1" applyAlignment="1">
      <alignment horizontal="center"/>
    </xf>
    <xf numFmtId="0" fontId="9" fillId="0" borderId="0" xfId="0" applyFont="1" applyAlignment="1">
      <alignment horizontal="center"/>
    </xf>
    <xf numFmtId="0" fontId="12" fillId="0" borderId="0" xfId="0" applyFont="1" applyAlignment="1">
      <alignment horizontal="center"/>
    </xf>
    <xf numFmtId="0" fontId="9" fillId="0" borderId="1" xfId="0" applyFont="1" applyBorder="1" applyAlignment="1">
      <alignment horizontal="center"/>
    </xf>
    <xf numFmtId="0" fontId="13" fillId="0" borderId="2" xfId="0" applyFont="1" applyBorder="1" applyAlignment="1">
      <alignment/>
    </xf>
    <xf numFmtId="0" fontId="14" fillId="0" borderId="0" xfId="0" applyFont="1" applyAlignment="1">
      <alignment/>
    </xf>
    <xf numFmtId="0" fontId="4" fillId="0" borderId="0" xfId="0" applyFont="1" applyBorder="1" applyAlignment="1">
      <alignment horizontal="left"/>
    </xf>
    <xf numFmtId="0" fontId="8" fillId="0" borderId="0" xfId="0" applyFont="1" applyAlignment="1">
      <alignment horizontal="left"/>
    </xf>
    <xf numFmtId="0" fontId="8" fillId="0" borderId="0" xfId="0" applyFont="1" applyAlignment="1">
      <alignment/>
    </xf>
    <xf numFmtId="0" fontId="13" fillId="0" borderId="0" xfId="0" applyFont="1" applyAlignment="1">
      <alignment/>
    </xf>
    <xf numFmtId="1" fontId="16" fillId="0" borderId="0" xfId="0" applyNumberFormat="1" applyFont="1" applyAlignment="1">
      <alignment horizontal="center"/>
    </xf>
    <xf numFmtId="0" fontId="15" fillId="0" borderId="0" xfId="0" applyFont="1" applyAlignment="1">
      <alignment horizontal="center"/>
    </xf>
    <xf numFmtId="173" fontId="15" fillId="0" borderId="0" xfId="0" applyNumberFormat="1" applyFont="1" applyAlignment="1">
      <alignment horizontal="center"/>
    </xf>
    <xf numFmtId="174" fontId="15" fillId="0" borderId="0" xfId="0" applyNumberFormat="1" applyFont="1" applyAlignment="1">
      <alignment horizontal="center"/>
    </xf>
    <xf numFmtId="49" fontId="4" fillId="0" borderId="0" xfId="0" applyNumberFormat="1" applyFont="1" applyAlignment="1">
      <alignment horizontal="left"/>
    </xf>
    <xf numFmtId="175" fontId="4" fillId="0" borderId="1" xfId="0" applyNumberFormat="1" applyFont="1" applyBorder="1" applyAlignment="1">
      <alignment horizontal="center"/>
    </xf>
    <xf numFmtId="2" fontId="19" fillId="0" borderId="0" xfId="0" applyNumberFormat="1" applyFont="1" applyAlignment="1">
      <alignment horizontal="left"/>
    </xf>
    <xf numFmtId="49" fontId="4" fillId="0" borderId="0" xfId="0" applyNumberFormat="1" applyFont="1" applyFill="1" applyAlignment="1">
      <alignment horizontal="center"/>
    </xf>
    <xf numFmtId="174" fontId="4" fillId="0" borderId="0" xfId="0" applyNumberFormat="1"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93"/>
  <sheetViews>
    <sheetView tabSelected="1" workbookViewId="0" topLeftCell="A1">
      <pane xSplit="1" ySplit="5" topLeftCell="B6" activePane="bottomRight" state="frozen"/>
      <selection pane="topLeft" activeCell="A1" sqref="A1"/>
      <selection pane="topRight" activeCell="B1" sqref="B1"/>
      <selection pane="bottomLeft" activeCell="A8" sqref="A8"/>
      <selection pane="bottomRight" activeCell="A1" sqref="A1"/>
    </sheetView>
  </sheetViews>
  <sheetFormatPr defaultColWidth="8.7109375" defaultRowHeight="12.75"/>
  <cols>
    <col min="1" max="2" width="9.28125" style="0" customWidth="1"/>
    <col min="3" max="21" width="8.7109375" style="0" customWidth="1"/>
    <col min="22" max="22" width="9.7109375" style="0" customWidth="1"/>
  </cols>
  <sheetData>
    <row r="1" spans="1:33" ht="15">
      <c r="A1" s="34" t="s">
        <v>75</v>
      </c>
      <c r="B1" s="1"/>
      <c r="C1" s="1"/>
      <c r="D1" s="1"/>
      <c r="E1" s="1"/>
      <c r="F1" s="1"/>
      <c r="G1" s="1"/>
      <c r="H1" s="12"/>
      <c r="K1" s="1"/>
      <c r="P1" s="12"/>
      <c r="Y1" s="12"/>
      <c r="AC1" s="1"/>
      <c r="AD1" s="1"/>
      <c r="AE1" s="1"/>
      <c r="AF1" s="1"/>
      <c r="AG1" s="1"/>
    </row>
    <row r="2" spans="1:33" ht="15">
      <c r="A2" s="32" t="s">
        <v>76</v>
      </c>
      <c r="B2" s="14"/>
      <c r="C2" s="14"/>
      <c r="D2" s="14"/>
      <c r="E2" s="14"/>
      <c r="F2" s="14"/>
      <c r="G2" s="14"/>
      <c r="H2" s="3"/>
      <c r="I2" s="3"/>
      <c r="K2" s="15"/>
      <c r="L2" s="3"/>
      <c r="M2" s="3"/>
      <c r="N2" s="3"/>
      <c r="O2" s="3"/>
      <c r="P2" s="13"/>
      <c r="Q2" s="3"/>
      <c r="R2" s="3"/>
      <c r="S2" s="15"/>
      <c r="T2" s="3"/>
      <c r="U2" s="3"/>
      <c r="V2" s="3"/>
      <c r="W2" s="3"/>
      <c r="X2" s="3"/>
      <c r="Y2" s="13"/>
      <c r="Z2" s="3"/>
      <c r="AA2" s="3"/>
      <c r="AB2" s="3"/>
      <c r="AC2" s="3"/>
      <c r="AD2" s="3"/>
      <c r="AE2" s="3"/>
      <c r="AF2" s="3"/>
      <c r="AG2" s="3"/>
    </row>
    <row r="3" spans="1:37" ht="12.75">
      <c r="A3" s="9"/>
      <c r="B3" s="3">
        <v>14303</v>
      </c>
      <c r="C3" s="3">
        <v>14305</v>
      </c>
      <c r="D3" s="3">
        <v>14305</v>
      </c>
      <c r="E3" s="3">
        <v>14321</v>
      </c>
      <c r="F3" s="3">
        <v>12071</v>
      </c>
      <c r="G3" s="3">
        <v>76335</v>
      </c>
      <c r="H3" s="3">
        <v>76535</v>
      </c>
      <c r="I3" s="3">
        <v>76536</v>
      </c>
      <c r="J3" s="3">
        <v>76536</v>
      </c>
      <c r="K3" s="3">
        <v>15445</v>
      </c>
      <c r="L3" s="3">
        <v>15445</v>
      </c>
      <c r="M3" s="3">
        <v>72415</v>
      </c>
      <c r="N3" s="3">
        <v>72417</v>
      </c>
      <c r="O3" s="3">
        <v>14318</v>
      </c>
      <c r="P3" s="3">
        <v>15445</v>
      </c>
      <c r="Q3" s="3">
        <v>15445</v>
      </c>
      <c r="R3" s="3">
        <v>15445</v>
      </c>
      <c r="S3" s="3">
        <v>15455</v>
      </c>
      <c r="T3" s="3">
        <v>15455</v>
      </c>
      <c r="U3" s="3">
        <v>72255</v>
      </c>
      <c r="V3" s="3" t="s">
        <v>41</v>
      </c>
      <c r="W3" s="3" t="s">
        <v>42</v>
      </c>
      <c r="X3" s="3">
        <v>77035</v>
      </c>
      <c r="Y3" s="3">
        <v>77075</v>
      </c>
      <c r="Z3" s="3">
        <v>77215</v>
      </c>
      <c r="AA3" s="3">
        <v>78235</v>
      </c>
      <c r="AB3" s="3">
        <v>78236</v>
      </c>
      <c r="AC3" s="3">
        <v>61224</v>
      </c>
      <c r="AD3" s="3">
        <v>67667</v>
      </c>
      <c r="AE3" s="3" t="s">
        <v>43</v>
      </c>
      <c r="AF3" s="3" t="s">
        <v>41</v>
      </c>
      <c r="AG3" s="3">
        <v>76255</v>
      </c>
      <c r="AI3" s="29" t="s">
        <v>64</v>
      </c>
      <c r="AJ3" s="28" t="s">
        <v>65</v>
      </c>
      <c r="AK3" s="28" t="s">
        <v>66</v>
      </c>
    </row>
    <row r="4" spans="1:37" ht="12.75">
      <c r="A4" s="9"/>
      <c r="B4" s="3" t="s">
        <v>97</v>
      </c>
      <c r="C4" s="3" t="s">
        <v>98</v>
      </c>
      <c r="D4" s="3" t="s">
        <v>99</v>
      </c>
      <c r="E4" s="3" t="s">
        <v>100</v>
      </c>
      <c r="F4" s="3" t="s">
        <v>96</v>
      </c>
      <c r="G4" s="3" t="s">
        <v>101</v>
      </c>
      <c r="H4" s="3" t="s">
        <v>131</v>
      </c>
      <c r="I4" s="3" t="s">
        <v>132</v>
      </c>
      <c r="J4" s="3" t="s">
        <v>133</v>
      </c>
      <c r="K4" s="3" t="s">
        <v>134</v>
      </c>
      <c r="L4" s="3" t="s">
        <v>135</v>
      </c>
      <c r="M4" s="3"/>
      <c r="N4" s="3"/>
      <c r="O4" s="3" t="s">
        <v>94</v>
      </c>
      <c r="P4" s="3" t="s">
        <v>157</v>
      </c>
      <c r="Q4" s="3" t="s">
        <v>158</v>
      </c>
      <c r="R4" s="3" t="s">
        <v>159</v>
      </c>
      <c r="S4" s="3" t="s">
        <v>160</v>
      </c>
      <c r="T4" s="3" t="s">
        <v>161</v>
      </c>
      <c r="U4" s="3" t="s">
        <v>162</v>
      </c>
      <c r="V4" s="3"/>
      <c r="W4" s="19"/>
      <c r="X4" s="3" t="s">
        <v>163</v>
      </c>
      <c r="Y4" s="3" t="s">
        <v>173</v>
      </c>
      <c r="Z4" s="3" t="s">
        <v>174</v>
      </c>
      <c r="AA4" s="3"/>
      <c r="AB4" s="3" t="s">
        <v>175</v>
      </c>
      <c r="AC4" s="3" t="s">
        <v>176</v>
      </c>
      <c r="AD4" s="3" t="s">
        <v>175</v>
      </c>
      <c r="AE4" s="19"/>
      <c r="AF4" s="19"/>
      <c r="AG4" s="3">
        <v>95</v>
      </c>
      <c r="AI4" s="29"/>
      <c r="AJ4" s="29"/>
      <c r="AK4" s="29"/>
    </row>
    <row r="5" spans="1:37" ht="12.75">
      <c r="A5" s="11"/>
      <c r="B5" s="11" t="s">
        <v>103</v>
      </c>
      <c r="C5" s="11" t="s">
        <v>103</v>
      </c>
      <c r="D5" s="11" t="s">
        <v>103</v>
      </c>
      <c r="E5" s="11" t="s">
        <v>103</v>
      </c>
      <c r="F5" s="11" t="s">
        <v>102</v>
      </c>
      <c r="G5" s="11" t="s">
        <v>102</v>
      </c>
      <c r="H5" s="11" t="s">
        <v>102</v>
      </c>
      <c r="I5" s="11" t="s">
        <v>102</v>
      </c>
      <c r="J5" s="11" t="s">
        <v>102</v>
      </c>
      <c r="K5" s="11" t="s">
        <v>136</v>
      </c>
      <c r="L5" s="11" t="s">
        <v>136</v>
      </c>
      <c r="M5" s="11" t="s">
        <v>137</v>
      </c>
      <c r="N5" s="11" t="s">
        <v>137</v>
      </c>
      <c r="O5" s="11" t="s">
        <v>164</v>
      </c>
      <c r="P5" s="11" t="s">
        <v>164</v>
      </c>
      <c r="Q5" s="11" t="s">
        <v>164</v>
      </c>
      <c r="R5" s="11" t="s">
        <v>164</v>
      </c>
      <c r="S5" s="11" t="s">
        <v>165</v>
      </c>
      <c r="T5" s="11" t="s">
        <v>165</v>
      </c>
      <c r="U5" s="11" t="s">
        <v>164</v>
      </c>
      <c r="V5" s="21" t="s">
        <v>164</v>
      </c>
      <c r="W5" s="21" t="s">
        <v>164</v>
      </c>
      <c r="X5" s="11" t="s">
        <v>164</v>
      </c>
      <c r="Y5" s="11" t="s">
        <v>164</v>
      </c>
      <c r="Z5" s="11" t="s">
        <v>164</v>
      </c>
      <c r="AA5" s="11" t="s">
        <v>164</v>
      </c>
      <c r="AB5" s="11" t="s">
        <v>164</v>
      </c>
      <c r="AC5" s="11" t="s">
        <v>177</v>
      </c>
      <c r="AD5" s="11" t="s">
        <v>177</v>
      </c>
      <c r="AE5" s="11" t="s">
        <v>177</v>
      </c>
      <c r="AF5" s="11" t="s">
        <v>177</v>
      </c>
      <c r="AG5" s="11" t="s">
        <v>177</v>
      </c>
      <c r="AI5" s="29"/>
      <c r="AJ5" s="29"/>
      <c r="AK5" s="29"/>
    </row>
    <row r="6" spans="1:37" ht="12.75">
      <c r="A6" s="4" t="s">
        <v>104</v>
      </c>
      <c r="B6" s="1"/>
      <c r="C6" s="1"/>
      <c r="D6" s="1"/>
      <c r="E6" s="1"/>
      <c r="F6" s="1"/>
      <c r="G6" s="1"/>
      <c r="H6" s="2"/>
      <c r="I6" s="1"/>
      <c r="J6" s="1"/>
      <c r="K6" s="1"/>
      <c r="L6" s="1"/>
      <c r="M6" s="1"/>
      <c r="N6" s="1"/>
      <c r="O6" s="1"/>
      <c r="P6" s="1"/>
      <c r="Q6" s="1"/>
      <c r="R6" s="1"/>
      <c r="S6" s="1"/>
      <c r="T6" s="1"/>
      <c r="U6" s="1"/>
      <c r="V6" s="1"/>
      <c r="W6" s="1"/>
      <c r="X6" s="1"/>
      <c r="Y6" s="1"/>
      <c r="Z6" s="1"/>
      <c r="AA6" s="1"/>
      <c r="AB6" s="1"/>
      <c r="AC6" s="1"/>
      <c r="AD6" s="1"/>
      <c r="AE6" s="1"/>
      <c r="AF6" s="1"/>
      <c r="AG6" s="1"/>
      <c r="AI6" s="29"/>
      <c r="AJ6" s="29"/>
      <c r="AK6" s="29"/>
    </row>
    <row r="7" spans="1:37" ht="12.75">
      <c r="A7" s="5" t="s">
        <v>105</v>
      </c>
      <c r="B7" s="5">
        <v>43.4</v>
      </c>
      <c r="C7" s="5">
        <v>43.6</v>
      </c>
      <c r="D7" s="5">
        <v>43.4</v>
      </c>
      <c r="E7" s="5">
        <v>43</v>
      </c>
      <c r="F7" s="5">
        <v>45.6</v>
      </c>
      <c r="G7" s="5">
        <v>43.4</v>
      </c>
      <c r="H7" s="5">
        <v>42.9</v>
      </c>
      <c r="I7" s="5">
        <v>42.4</v>
      </c>
      <c r="J7" s="5">
        <v>43.5</v>
      </c>
      <c r="K7" s="5"/>
      <c r="L7" s="5">
        <v>37.5</v>
      </c>
      <c r="M7" s="5">
        <v>39.93</v>
      </c>
      <c r="N7" s="5"/>
      <c r="O7" s="5">
        <v>49.41864414021471</v>
      </c>
      <c r="P7" s="5">
        <v>48.7</v>
      </c>
      <c r="Q7" s="5">
        <v>47.7</v>
      </c>
      <c r="R7" s="5"/>
      <c r="S7" s="5">
        <v>44.4</v>
      </c>
      <c r="T7" s="5">
        <v>47.7</v>
      </c>
      <c r="U7" s="5">
        <v>52</v>
      </c>
      <c r="V7" s="5"/>
      <c r="W7" s="5"/>
      <c r="X7" s="5">
        <v>50.3</v>
      </c>
      <c r="Y7" s="5">
        <v>51.1</v>
      </c>
      <c r="Z7" s="5">
        <v>51.3</v>
      </c>
      <c r="AA7" s="5"/>
      <c r="AB7" s="5">
        <v>50.15</v>
      </c>
      <c r="AC7" s="5">
        <v>50.7</v>
      </c>
      <c r="AD7" s="5">
        <v>42.4</v>
      </c>
      <c r="AE7" s="5"/>
      <c r="AF7" s="5"/>
      <c r="AG7" s="5">
        <v>48.79</v>
      </c>
      <c r="AI7" s="30">
        <f>MIN(B7:AG7)</f>
        <v>37.5</v>
      </c>
      <c r="AJ7" s="30">
        <f>MAX(B7:AG7)</f>
        <v>52</v>
      </c>
      <c r="AK7" s="30">
        <f>AVERAGE(B7:AG7)</f>
        <v>45.97036017250895</v>
      </c>
    </row>
    <row r="8" spans="1:37" ht="12.75">
      <c r="A8" s="6" t="s">
        <v>106</v>
      </c>
      <c r="B8" s="6">
        <v>0.03</v>
      </c>
      <c r="C8" s="6">
        <v>0.04</v>
      </c>
      <c r="D8" s="6">
        <v>0.05</v>
      </c>
      <c r="E8" s="6">
        <v>0.06</v>
      </c>
      <c r="F8" s="6">
        <v>0.22</v>
      </c>
      <c r="G8" s="6">
        <v>0.0667</v>
      </c>
      <c r="H8" s="6">
        <v>0.05</v>
      </c>
      <c r="I8" s="6"/>
      <c r="J8" s="6">
        <v>0.07</v>
      </c>
      <c r="K8" s="6">
        <v>0.588</v>
      </c>
      <c r="L8" s="6">
        <v>0.25</v>
      </c>
      <c r="M8" s="6">
        <v>0.03</v>
      </c>
      <c r="N8" s="6"/>
      <c r="O8" s="6">
        <v>0.6170194154488517</v>
      </c>
      <c r="P8" s="6">
        <v>0.15</v>
      </c>
      <c r="Q8" s="6">
        <v>0.27</v>
      </c>
      <c r="R8" s="6"/>
      <c r="S8" s="6" t="s">
        <v>166</v>
      </c>
      <c r="T8" s="6">
        <v>0.1</v>
      </c>
      <c r="U8" s="6">
        <v>0.3</v>
      </c>
      <c r="V8" s="6"/>
      <c r="W8" s="6"/>
      <c r="X8" s="6">
        <v>0.2</v>
      </c>
      <c r="Y8" s="6">
        <v>0.34</v>
      </c>
      <c r="Z8" s="6">
        <v>0.32</v>
      </c>
      <c r="AA8" s="6"/>
      <c r="AB8" s="6">
        <v>0.18</v>
      </c>
      <c r="AC8" s="6">
        <v>0.4</v>
      </c>
      <c r="AD8" s="6">
        <v>1.03</v>
      </c>
      <c r="AE8" s="6"/>
      <c r="AF8" s="6"/>
      <c r="AG8" s="6">
        <v>0.08</v>
      </c>
      <c r="AI8" s="31">
        <f aca="true" t="shared" si="0" ref="AI8:AI16">MIN(B8:AG8)</f>
        <v>0.03</v>
      </c>
      <c r="AJ8" s="31">
        <f aca="true" t="shared" si="1" ref="AJ8:AJ16">MAX(B8:AG8)</f>
        <v>1.03</v>
      </c>
      <c r="AK8" s="31">
        <f aca="true" t="shared" si="2" ref="AK8:AK16">AVERAGE(B8:AG8)</f>
        <v>0.23659649632386315</v>
      </c>
    </row>
    <row r="9" spans="1:37" ht="12.75">
      <c r="A9" s="5" t="s">
        <v>107</v>
      </c>
      <c r="B9" s="5">
        <v>27</v>
      </c>
      <c r="C9" s="5">
        <v>28</v>
      </c>
      <c r="D9" s="5">
        <v>28.5</v>
      </c>
      <c r="E9" s="5">
        <v>28.7</v>
      </c>
      <c r="F9" s="5">
        <v>24.9</v>
      </c>
      <c r="G9" s="5">
        <v>27.58</v>
      </c>
      <c r="H9" s="5">
        <v>20.7</v>
      </c>
      <c r="I9" s="5">
        <v>26.2</v>
      </c>
      <c r="J9" s="5">
        <v>21</v>
      </c>
      <c r="K9" s="5">
        <v>7.2</v>
      </c>
      <c r="L9" s="5">
        <v>14.7</v>
      </c>
      <c r="M9" s="5">
        <v>1.53</v>
      </c>
      <c r="N9" s="5">
        <v>1.3</v>
      </c>
      <c r="O9" s="5">
        <v>18.70569048319703</v>
      </c>
      <c r="P9" s="5">
        <v>23.76</v>
      </c>
      <c r="Q9" s="5">
        <v>23</v>
      </c>
      <c r="R9" s="5"/>
      <c r="S9" s="5">
        <v>26.2</v>
      </c>
      <c r="T9" s="5">
        <v>27</v>
      </c>
      <c r="U9" s="5">
        <v>15.5</v>
      </c>
      <c r="V9" s="5"/>
      <c r="W9" s="5"/>
      <c r="X9" s="5">
        <v>19.1</v>
      </c>
      <c r="Y9" s="5">
        <v>14.97</v>
      </c>
      <c r="Z9" s="5">
        <v>15.06</v>
      </c>
      <c r="AA9" s="5"/>
      <c r="AB9" s="5">
        <v>17.66</v>
      </c>
      <c r="AC9" s="5">
        <v>13.2</v>
      </c>
      <c r="AD9" s="5">
        <v>7.56</v>
      </c>
      <c r="AE9" s="5"/>
      <c r="AF9" s="5"/>
      <c r="AG9" s="5">
        <v>16.82</v>
      </c>
      <c r="AI9" s="30">
        <f t="shared" si="0"/>
        <v>1.3</v>
      </c>
      <c r="AJ9" s="30">
        <f t="shared" si="1"/>
        <v>28.7</v>
      </c>
      <c r="AK9" s="30">
        <f t="shared" si="2"/>
        <v>19.070988095507577</v>
      </c>
    </row>
    <row r="10" spans="1:37" ht="12.75">
      <c r="A10" s="7" t="s">
        <v>108</v>
      </c>
      <c r="B10" s="7">
        <v>0.038</v>
      </c>
      <c r="C10" s="7">
        <v>0.02</v>
      </c>
      <c r="D10" s="7">
        <v>0.029</v>
      </c>
      <c r="E10" s="7">
        <v>0.146</v>
      </c>
      <c r="F10" s="7">
        <v>0.103</v>
      </c>
      <c r="G10" s="7">
        <v>0.06</v>
      </c>
      <c r="H10" s="7">
        <v>0.11</v>
      </c>
      <c r="I10" s="7">
        <v>0.08</v>
      </c>
      <c r="J10" s="7">
        <v>0.12</v>
      </c>
      <c r="K10" s="7"/>
      <c r="L10" s="7"/>
      <c r="M10" s="7">
        <v>0.34</v>
      </c>
      <c r="N10" s="7">
        <v>0.34</v>
      </c>
      <c r="O10" s="6">
        <v>0.15784811908608357</v>
      </c>
      <c r="P10" s="7"/>
      <c r="Q10" s="7">
        <v>0.248</v>
      </c>
      <c r="R10" s="7"/>
      <c r="S10" s="7">
        <v>0.064</v>
      </c>
      <c r="T10" s="7">
        <v>0.172</v>
      </c>
      <c r="U10" s="7">
        <v>0.161</v>
      </c>
      <c r="V10" s="7"/>
      <c r="W10" s="7"/>
      <c r="X10" s="7">
        <v>0.324</v>
      </c>
      <c r="Y10" s="7">
        <v>0.38</v>
      </c>
      <c r="Z10" s="7">
        <v>0.32</v>
      </c>
      <c r="AA10" s="7"/>
      <c r="AB10" s="7">
        <v>0.31</v>
      </c>
      <c r="AC10" s="7">
        <v>0.291</v>
      </c>
      <c r="AD10" s="7">
        <v>0.378</v>
      </c>
      <c r="AE10" s="7"/>
      <c r="AF10" s="7"/>
      <c r="AG10" s="7">
        <v>0.192</v>
      </c>
      <c r="AI10" s="31">
        <f t="shared" si="0"/>
        <v>0.02</v>
      </c>
      <c r="AJ10" s="31">
        <f t="shared" si="1"/>
        <v>0.38</v>
      </c>
      <c r="AK10" s="31">
        <f t="shared" si="2"/>
        <v>0.19060209213417756</v>
      </c>
    </row>
    <row r="11" spans="1:37" ht="12.75">
      <c r="A11" s="6" t="s">
        <v>109</v>
      </c>
      <c r="B11" s="6">
        <v>3.16</v>
      </c>
      <c r="C11" s="6">
        <v>2.83</v>
      </c>
      <c r="D11" s="6">
        <v>2.25</v>
      </c>
      <c r="E11" s="6">
        <v>2.59</v>
      </c>
      <c r="F11" s="6">
        <v>5.02</v>
      </c>
      <c r="G11" s="6">
        <v>2.97</v>
      </c>
      <c r="H11" s="6">
        <v>4.99</v>
      </c>
      <c r="I11" s="6">
        <v>3.6</v>
      </c>
      <c r="J11" s="6">
        <v>4.94</v>
      </c>
      <c r="K11" s="6"/>
      <c r="L11" s="6">
        <v>6.4</v>
      </c>
      <c r="M11" s="6">
        <v>11.34</v>
      </c>
      <c r="N11" s="6">
        <v>11.9</v>
      </c>
      <c r="O11" s="6">
        <v>7.976215016025928</v>
      </c>
      <c r="P11" s="6">
        <v>3.88</v>
      </c>
      <c r="Q11" s="6">
        <v>3.9</v>
      </c>
      <c r="R11" s="6"/>
      <c r="S11" s="6">
        <v>4.2</v>
      </c>
      <c r="T11" s="6">
        <v>2.8</v>
      </c>
      <c r="U11" s="6">
        <v>7.4</v>
      </c>
      <c r="V11" s="6"/>
      <c r="W11" s="6"/>
      <c r="X11" s="6">
        <v>5.79</v>
      </c>
      <c r="Y11" s="6">
        <v>10.67</v>
      </c>
      <c r="Z11" s="6">
        <v>10.07</v>
      </c>
      <c r="AA11" s="6"/>
      <c r="AB11" s="6">
        <v>6.49</v>
      </c>
      <c r="AC11" s="6">
        <v>9.91</v>
      </c>
      <c r="AD11" s="6">
        <v>17.1</v>
      </c>
      <c r="AE11" s="6"/>
      <c r="AF11" s="6"/>
      <c r="AG11" s="6">
        <v>8.12</v>
      </c>
      <c r="AI11" s="30">
        <f t="shared" si="0"/>
        <v>2.25</v>
      </c>
      <c r="AJ11" s="30">
        <f t="shared" si="1"/>
        <v>17.1</v>
      </c>
      <c r="AK11" s="30">
        <f t="shared" si="2"/>
        <v>6.411848600641037</v>
      </c>
    </row>
    <row r="12" spans="1:37" ht="12.75">
      <c r="A12" s="7" t="s">
        <v>110</v>
      </c>
      <c r="B12" s="7">
        <v>0.034</v>
      </c>
      <c r="C12" s="7">
        <v>0.031</v>
      </c>
      <c r="D12" s="7">
        <v>0.026</v>
      </c>
      <c r="E12" s="7">
        <v>0.025</v>
      </c>
      <c r="F12" s="7">
        <v>0.077</v>
      </c>
      <c r="G12" s="7">
        <v>0.0368</v>
      </c>
      <c r="H12" s="7">
        <v>0.07</v>
      </c>
      <c r="I12" s="7">
        <v>0.04</v>
      </c>
      <c r="J12" s="7"/>
      <c r="K12" s="7"/>
      <c r="L12" s="7"/>
      <c r="M12" s="7">
        <v>0.13</v>
      </c>
      <c r="N12" s="7">
        <v>0.113</v>
      </c>
      <c r="O12" s="6">
        <v>0.12976114165058794</v>
      </c>
      <c r="P12" s="7">
        <v>0.08</v>
      </c>
      <c r="Q12" s="7"/>
      <c r="R12" s="7"/>
      <c r="S12" s="7">
        <v>0.048</v>
      </c>
      <c r="T12" s="7">
        <v>0.049</v>
      </c>
      <c r="U12" s="7">
        <v>0.122</v>
      </c>
      <c r="V12" s="7"/>
      <c r="W12" s="7"/>
      <c r="X12" s="7">
        <v>0.096</v>
      </c>
      <c r="Y12" s="7">
        <v>0.17</v>
      </c>
      <c r="Z12" s="7">
        <v>0.16</v>
      </c>
      <c r="AA12" s="7"/>
      <c r="AB12" s="7">
        <v>0.12</v>
      </c>
      <c r="AC12" s="7">
        <v>0.159</v>
      </c>
      <c r="AD12" s="7">
        <v>0.201</v>
      </c>
      <c r="AE12" s="7"/>
      <c r="AF12" s="7"/>
      <c r="AG12" s="7">
        <v>0.121</v>
      </c>
      <c r="AI12" s="31">
        <f t="shared" si="0"/>
        <v>0.025</v>
      </c>
      <c r="AJ12" s="31">
        <f t="shared" si="1"/>
        <v>0.201</v>
      </c>
      <c r="AK12" s="31">
        <f t="shared" si="2"/>
        <v>0.09266187007502671</v>
      </c>
    </row>
    <row r="13" spans="1:37" ht="12.75">
      <c r="A13" s="6" t="s">
        <v>111</v>
      </c>
      <c r="B13" s="5">
        <v>11.77</v>
      </c>
      <c r="C13" s="5">
        <v>11.44</v>
      </c>
      <c r="D13" s="6">
        <v>8.29</v>
      </c>
      <c r="E13" s="6">
        <v>9.45</v>
      </c>
      <c r="F13" s="6">
        <v>10.8</v>
      </c>
      <c r="G13" s="5">
        <v>10.28</v>
      </c>
      <c r="H13" s="5">
        <v>19.1</v>
      </c>
      <c r="I13" s="5">
        <v>13.6</v>
      </c>
      <c r="J13" s="5">
        <v>17.42</v>
      </c>
      <c r="K13" s="5">
        <v>31.1</v>
      </c>
      <c r="L13" s="5">
        <v>33</v>
      </c>
      <c r="M13" s="5">
        <v>43.61</v>
      </c>
      <c r="N13" s="5">
        <v>45.4</v>
      </c>
      <c r="O13" s="5">
        <v>12.271242954124666</v>
      </c>
      <c r="P13" s="6">
        <v>9.94</v>
      </c>
      <c r="Q13" s="5">
        <v>10.2</v>
      </c>
      <c r="R13" s="5"/>
      <c r="S13" s="5">
        <v>10.9</v>
      </c>
      <c r="T13" s="6">
        <v>6.9</v>
      </c>
      <c r="U13" s="6">
        <v>15.9</v>
      </c>
      <c r="V13" s="6"/>
      <c r="W13" s="6"/>
      <c r="X13" s="6">
        <v>11.9</v>
      </c>
      <c r="Y13" s="6">
        <v>12.9</v>
      </c>
      <c r="Z13" s="6">
        <v>12.56</v>
      </c>
      <c r="AA13" s="6"/>
      <c r="AB13" s="6">
        <v>14.28</v>
      </c>
      <c r="AC13" s="6">
        <v>12.77</v>
      </c>
      <c r="AD13" s="6">
        <v>26.4</v>
      </c>
      <c r="AE13" s="6"/>
      <c r="AF13" s="6"/>
      <c r="AG13" s="6">
        <v>12.1</v>
      </c>
      <c r="AI13" s="30">
        <f t="shared" si="0"/>
        <v>6.9</v>
      </c>
      <c r="AJ13" s="30">
        <f t="shared" si="1"/>
        <v>45.4</v>
      </c>
      <c r="AK13" s="30">
        <f t="shared" si="2"/>
        <v>16.703124729004788</v>
      </c>
    </row>
    <row r="14" spans="1:37" ht="12.75">
      <c r="A14" s="5" t="s">
        <v>112</v>
      </c>
      <c r="B14" s="5">
        <v>14.4</v>
      </c>
      <c r="C14" s="5">
        <v>14.3</v>
      </c>
      <c r="D14" s="5">
        <v>15.9</v>
      </c>
      <c r="E14" s="5">
        <v>15.11</v>
      </c>
      <c r="F14" s="5">
        <v>14.3</v>
      </c>
      <c r="G14" s="5">
        <v>14.97</v>
      </c>
      <c r="H14" s="5">
        <v>11.4</v>
      </c>
      <c r="I14" s="5">
        <v>13.3</v>
      </c>
      <c r="J14" s="5">
        <v>11.76</v>
      </c>
      <c r="K14" s="5">
        <v>1.9</v>
      </c>
      <c r="L14" s="5">
        <v>4.8</v>
      </c>
      <c r="M14" s="5">
        <v>1.14</v>
      </c>
      <c r="N14" s="5">
        <v>1.1</v>
      </c>
      <c r="O14" s="5">
        <v>10.07414371257485</v>
      </c>
      <c r="P14" s="5">
        <v>12.9</v>
      </c>
      <c r="Q14" s="5">
        <v>12.8</v>
      </c>
      <c r="R14" s="5"/>
      <c r="S14" s="5">
        <v>14.3</v>
      </c>
      <c r="T14" s="5">
        <v>14.8</v>
      </c>
      <c r="U14" s="5">
        <v>9.1</v>
      </c>
      <c r="V14" s="5"/>
      <c r="W14" s="5"/>
      <c r="X14" s="5">
        <v>11.8</v>
      </c>
      <c r="Y14" s="5">
        <v>8.82</v>
      </c>
      <c r="Z14" s="5">
        <v>8.96</v>
      </c>
      <c r="AA14" s="5"/>
      <c r="AB14" s="5">
        <v>10.12</v>
      </c>
      <c r="AC14" s="5">
        <v>11.6</v>
      </c>
      <c r="AD14" s="5">
        <v>5.32</v>
      </c>
      <c r="AE14" s="5"/>
      <c r="AF14" s="5"/>
      <c r="AG14" s="5">
        <v>11.6</v>
      </c>
      <c r="AI14" s="30">
        <f t="shared" si="0"/>
        <v>1.1</v>
      </c>
      <c r="AJ14" s="30">
        <f t="shared" si="1"/>
        <v>15.9</v>
      </c>
      <c r="AK14" s="30">
        <f t="shared" si="2"/>
        <v>10.637467065868266</v>
      </c>
    </row>
    <row r="15" spans="1:37" ht="12.75">
      <c r="A15" s="7" t="s">
        <v>113</v>
      </c>
      <c r="B15" s="7">
        <v>0.406</v>
      </c>
      <c r="C15" s="7">
        <v>0.434</v>
      </c>
      <c r="D15" s="7">
        <v>0.469</v>
      </c>
      <c r="E15" s="7">
        <v>0.379</v>
      </c>
      <c r="F15" s="7">
        <v>0.325</v>
      </c>
      <c r="G15" s="7">
        <v>0.307</v>
      </c>
      <c r="H15" s="7">
        <v>0.2</v>
      </c>
      <c r="I15" s="7">
        <v>0.29</v>
      </c>
      <c r="J15" s="7">
        <v>0.28</v>
      </c>
      <c r="K15" s="7">
        <v>0.1</v>
      </c>
      <c r="L15" s="7">
        <v>0.14</v>
      </c>
      <c r="M15" s="7" t="s">
        <v>138</v>
      </c>
      <c r="N15" s="7">
        <v>0.0186</v>
      </c>
      <c r="O15" s="6">
        <v>0.6618521964334572</v>
      </c>
      <c r="P15" s="7"/>
      <c r="Q15" s="7">
        <v>0.32</v>
      </c>
      <c r="R15" s="7"/>
      <c r="S15" s="7">
        <v>0.36</v>
      </c>
      <c r="T15" s="7">
        <v>0.44</v>
      </c>
      <c r="U15" s="7">
        <v>0.33</v>
      </c>
      <c r="V15" s="7"/>
      <c r="W15" s="7"/>
      <c r="X15" s="7">
        <v>0.044</v>
      </c>
      <c r="Y15" s="7">
        <v>0.38</v>
      </c>
      <c r="Z15" s="7">
        <v>0.43</v>
      </c>
      <c r="AA15" s="7"/>
      <c r="AB15" s="7">
        <v>0.31</v>
      </c>
      <c r="AC15" s="7">
        <v>0.91</v>
      </c>
      <c r="AD15" s="7">
        <v>0.158</v>
      </c>
      <c r="AE15" s="7"/>
      <c r="AF15" s="7"/>
      <c r="AG15" s="7">
        <v>0.686</v>
      </c>
      <c r="AI15" s="31">
        <f t="shared" si="0"/>
        <v>0.0186</v>
      </c>
      <c r="AJ15" s="31">
        <f t="shared" si="1"/>
        <v>0.91</v>
      </c>
      <c r="AK15" s="31">
        <f t="shared" si="2"/>
        <v>0.3491021748513941</v>
      </c>
    </row>
    <row r="16" spans="1:37" ht="12.75">
      <c r="A16" s="7" t="s">
        <v>114</v>
      </c>
      <c r="B16" s="7">
        <v>0.073</v>
      </c>
      <c r="C16" s="7">
        <v>0.073</v>
      </c>
      <c r="D16" s="7">
        <v>0.069</v>
      </c>
      <c r="E16" s="7">
        <v>0.075</v>
      </c>
      <c r="F16" s="7">
        <v>0.02</v>
      </c>
      <c r="G16" s="7"/>
      <c r="H16" s="7">
        <v>0.03</v>
      </c>
      <c r="I16" s="7">
        <v>0.04</v>
      </c>
      <c r="J16" s="7">
        <v>0.06</v>
      </c>
      <c r="K16" s="7"/>
      <c r="L16" s="7">
        <v>0.022</v>
      </c>
      <c r="M16" s="7">
        <v>0</v>
      </c>
      <c r="N16" s="7">
        <v>0.003</v>
      </c>
      <c r="O16" s="6">
        <v>0.22767030791620096</v>
      </c>
      <c r="P16" s="7"/>
      <c r="Q16" s="7">
        <v>0.066</v>
      </c>
      <c r="R16" s="7">
        <v>0.059</v>
      </c>
      <c r="S16" s="7" t="s">
        <v>167</v>
      </c>
      <c r="T16" s="7">
        <v>0.08</v>
      </c>
      <c r="U16" s="7">
        <v>0.08</v>
      </c>
      <c r="V16" s="7"/>
      <c r="W16" s="7"/>
      <c r="X16" s="7">
        <v>0.088</v>
      </c>
      <c r="Y16" s="7">
        <v>0.18</v>
      </c>
      <c r="Z16" s="7">
        <v>0.14</v>
      </c>
      <c r="AA16" s="7"/>
      <c r="AB16" s="7">
        <v>0.04</v>
      </c>
      <c r="AC16" s="7">
        <v>0.017</v>
      </c>
      <c r="AD16" s="7">
        <v>0.023</v>
      </c>
      <c r="AE16" s="7"/>
      <c r="AF16" s="7"/>
      <c r="AG16" s="7">
        <v>0.19</v>
      </c>
      <c r="AI16" s="31">
        <f t="shared" si="0"/>
        <v>0</v>
      </c>
      <c r="AJ16" s="31">
        <f t="shared" si="1"/>
        <v>0.22767030791620096</v>
      </c>
      <c r="AK16" s="31">
        <f t="shared" si="2"/>
        <v>0.07198566556157393</v>
      </c>
    </row>
    <row r="17" spans="1:37" ht="12.75">
      <c r="A17" s="8" t="s">
        <v>115</v>
      </c>
      <c r="B17" s="8"/>
      <c r="C17" s="8"/>
      <c r="D17" s="8"/>
      <c r="E17" s="8"/>
      <c r="F17" s="8"/>
      <c r="G17" s="8"/>
      <c r="H17" s="8">
        <v>0.03</v>
      </c>
      <c r="I17" s="8"/>
      <c r="J17" s="8"/>
      <c r="K17" s="8"/>
      <c r="L17" s="8"/>
      <c r="M17" s="8">
        <v>0.04</v>
      </c>
      <c r="N17" s="8"/>
      <c r="O17" s="8"/>
      <c r="P17" s="8"/>
      <c r="Q17" s="8"/>
      <c r="R17" s="8"/>
      <c r="S17" s="8"/>
      <c r="T17" s="8"/>
      <c r="U17" s="8"/>
      <c r="V17" s="8"/>
      <c r="W17" s="8"/>
      <c r="X17" s="8"/>
      <c r="Y17" s="8"/>
      <c r="Z17" s="8">
        <v>0.11</v>
      </c>
      <c r="AA17" s="8"/>
      <c r="AB17" s="8">
        <v>0.08</v>
      </c>
      <c r="AC17" s="8"/>
      <c r="AD17" s="8"/>
      <c r="AE17" s="8"/>
      <c r="AF17" s="8"/>
      <c r="AG17" s="8"/>
      <c r="AI17" s="31">
        <f>MIN(B17:AG17)</f>
        <v>0.03</v>
      </c>
      <c r="AJ17" s="31">
        <f>MAX(B17:AG17)</f>
        <v>0.11</v>
      </c>
      <c r="AK17" s="31">
        <f>AVERAGE(B17:AG17)</f>
        <v>0.065</v>
      </c>
    </row>
    <row r="18" spans="1:37" ht="12.75">
      <c r="A18" s="5" t="s">
        <v>116</v>
      </c>
      <c r="B18" s="5">
        <v>100.311</v>
      </c>
      <c r="C18" s="5">
        <v>100.76799999999999</v>
      </c>
      <c r="D18" s="5">
        <v>98.98299999999999</v>
      </c>
      <c r="E18" s="5">
        <v>99.535</v>
      </c>
      <c r="F18" s="5">
        <v>101.365</v>
      </c>
      <c r="G18" s="5">
        <v>99.67049999999999</v>
      </c>
      <c r="H18" s="5">
        <v>99.58</v>
      </c>
      <c r="I18" s="5">
        <v>99.55</v>
      </c>
      <c r="J18" s="5">
        <v>99.15</v>
      </c>
      <c r="K18" s="5"/>
      <c r="L18" s="5">
        <v>96.812</v>
      </c>
      <c r="M18" s="5">
        <v>98.09</v>
      </c>
      <c r="N18" s="5"/>
      <c r="O18" s="5">
        <f>SUM(O7:O17)</f>
        <v>100.24008748667237</v>
      </c>
      <c r="P18" s="5">
        <v>99.41</v>
      </c>
      <c r="Q18" s="5">
        <v>98.504</v>
      </c>
      <c r="R18" s="5"/>
      <c r="S18" s="5">
        <v>100.472</v>
      </c>
      <c r="T18" s="5">
        <v>100.04100000000001</v>
      </c>
      <c r="U18" s="5">
        <v>100.893</v>
      </c>
      <c r="V18" s="5"/>
      <c r="W18" s="5"/>
      <c r="X18" s="5">
        <v>99.642</v>
      </c>
      <c r="Y18" s="5">
        <v>99.91</v>
      </c>
      <c r="Z18" s="5">
        <v>99.43</v>
      </c>
      <c r="AA18" s="5"/>
      <c r="AB18" s="5">
        <v>99.74</v>
      </c>
      <c r="AC18" s="5">
        <v>99.95699999999998</v>
      </c>
      <c r="AD18" s="5">
        <v>100.57</v>
      </c>
      <c r="AE18" s="5"/>
      <c r="AF18" s="5"/>
      <c r="AG18" s="5">
        <v>98.69899999999998</v>
      </c>
      <c r="AI18" s="29"/>
      <c r="AJ18" s="29"/>
      <c r="AK18" s="29"/>
    </row>
    <row r="19" spans="1:37" ht="12.75">
      <c r="A19" s="24" t="s">
        <v>183</v>
      </c>
      <c r="B19" s="6">
        <f aca="true" t="shared" si="3" ref="B19:U19">B13/40.304/(B13/40.304+B11/71.846)</f>
        <v>0.8691035941386577</v>
      </c>
      <c r="C19" s="6">
        <f t="shared" si="3"/>
        <v>0.8781378923893299</v>
      </c>
      <c r="D19" s="6">
        <f t="shared" si="3"/>
        <v>0.8678629275020577</v>
      </c>
      <c r="E19" s="6">
        <f t="shared" si="3"/>
        <v>0.8667393238060498</v>
      </c>
      <c r="F19" s="6">
        <f t="shared" si="3"/>
        <v>0.7931782099306478</v>
      </c>
      <c r="G19" s="6">
        <f t="shared" si="3"/>
        <v>0.8605316289877323</v>
      </c>
      <c r="H19" s="6">
        <f t="shared" si="3"/>
        <v>0.8721748544257291</v>
      </c>
      <c r="I19" s="6">
        <f t="shared" si="3"/>
        <v>0.8707054001069328</v>
      </c>
      <c r="J19" s="6">
        <f t="shared" si="3"/>
        <v>0.8627508263347444</v>
      </c>
      <c r="K19" s="6"/>
      <c r="L19" s="6">
        <f t="shared" si="3"/>
        <v>0.9018794280540078</v>
      </c>
      <c r="M19" s="6">
        <f t="shared" si="3"/>
        <v>0.8726976730782826</v>
      </c>
      <c r="N19" s="6">
        <f t="shared" si="3"/>
        <v>0.8718088771500492</v>
      </c>
      <c r="O19" s="6"/>
      <c r="P19" s="6">
        <f t="shared" si="3"/>
        <v>0.8203626035284578</v>
      </c>
      <c r="Q19" s="6">
        <f t="shared" si="3"/>
        <v>0.8233899031791381</v>
      </c>
      <c r="R19" s="6"/>
      <c r="S19" s="6">
        <f t="shared" si="3"/>
        <v>0.8222625788246976</v>
      </c>
      <c r="T19" s="6">
        <f t="shared" si="3"/>
        <v>0.8145689879830151</v>
      </c>
      <c r="U19" s="6">
        <f t="shared" si="3"/>
        <v>0.7929686290652305</v>
      </c>
      <c r="V19" s="6"/>
      <c r="W19" s="6"/>
      <c r="X19" s="6">
        <f>X13/40.304/(X13/40.304+X11/71.846)</f>
        <v>0.7855791136999233</v>
      </c>
      <c r="Y19" s="6">
        <f>Y13/40.304/(Y13/40.304+Y11/71.846)</f>
        <v>0.6830589703670191</v>
      </c>
      <c r="Z19" s="6">
        <f>Z13/40.304/(Z13/40.304+Z11/71.846)</f>
        <v>0.689767094752991</v>
      </c>
      <c r="AA19" s="6"/>
      <c r="AB19" s="6">
        <f>AB13/40.304/(AB13/40.304+AB11/71.846)</f>
        <v>0.7968418756279059</v>
      </c>
      <c r="AC19" s="6">
        <f>AC13/40.304/(AC13/40.304+AC11/71.846)</f>
        <v>0.6966991662133625</v>
      </c>
      <c r="AD19" s="6">
        <f>AD13/40.304/(AD13/40.304+AD11/71.846)</f>
        <v>0.7334817053250572</v>
      </c>
      <c r="AE19" s="6"/>
      <c r="AF19" s="6"/>
      <c r="AG19" s="6">
        <f>AG13/40.304/(AG13/40.304+AG11/71.846)</f>
        <v>0.7265025149316598</v>
      </c>
      <c r="AI19" s="31">
        <f>MIN(B19:AG19)</f>
        <v>0.6830589703670191</v>
      </c>
      <c r="AJ19" s="31">
        <f>MAX(B19:AG19)</f>
        <v>0.9018794280540078</v>
      </c>
      <c r="AK19" s="31">
        <f>AVERAGE(B19:AG19)</f>
        <v>0.8155439074751117</v>
      </c>
    </row>
    <row r="20" spans="1:33" ht="12.7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row>
    <row r="21" spans="1:33" ht="12.75">
      <c r="A21" s="25" t="s">
        <v>184</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row>
    <row r="22" spans="1:37" ht="12.75">
      <c r="A22" s="5" t="s">
        <v>117</v>
      </c>
      <c r="B22" s="5">
        <v>3.88</v>
      </c>
      <c r="C22" s="5">
        <v>1.78</v>
      </c>
      <c r="D22" s="5">
        <v>2.6</v>
      </c>
      <c r="E22" s="5">
        <v>1.69</v>
      </c>
      <c r="F22" s="5">
        <v>7.8</v>
      </c>
      <c r="G22" s="5"/>
      <c r="H22" s="5"/>
      <c r="I22" s="5">
        <v>1.8</v>
      </c>
      <c r="J22" s="5">
        <v>2.42</v>
      </c>
      <c r="K22" s="5"/>
      <c r="L22" s="5">
        <v>3.43</v>
      </c>
      <c r="M22" s="5"/>
      <c r="N22" s="5">
        <v>4.3</v>
      </c>
      <c r="O22" s="5">
        <v>12.8</v>
      </c>
      <c r="P22" s="5"/>
      <c r="Q22" s="5">
        <v>7.1</v>
      </c>
      <c r="R22" s="5"/>
      <c r="S22" s="5"/>
      <c r="T22" s="5">
        <v>5.33</v>
      </c>
      <c r="U22" s="5">
        <v>13.2</v>
      </c>
      <c r="V22" s="5"/>
      <c r="W22" s="5"/>
      <c r="X22" s="5">
        <v>10.9</v>
      </c>
      <c r="Y22" s="5">
        <v>16.6</v>
      </c>
      <c r="Z22" s="5"/>
      <c r="AA22" s="5"/>
      <c r="AB22" s="5">
        <v>11.2</v>
      </c>
      <c r="AC22" s="5">
        <v>20.8</v>
      </c>
      <c r="AD22" s="5">
        <v>24.4</v>
      </c>
      <c r="AE22" s="5"/>
      <c r="AF22" s="5"/>
      <c r="AG22" s="5">
        <v>17.3</v>
      </c>
      <c r="AI22" s="31">
        <f>MIN(B22:AG22)</f>
        <v>1.69</v>
      </c>
      <c r="AJ22" s="31">
        <f>MAX(B22:AG22)</f>
        <v>24.4</v>
      </c>
      <c r="AK22" s="31">
        <f>AVERAGE(B22:AG22)</f>
        <v>8.912105263157896</v>
      </c>
    </row>
    <row r="23" spans="1:37" ht="12.75">
      <c r="A23" s="6" t="s">
        <v>118</v>
      </c>
      <c r="B23" s="6">
        <v>12</v>
      </c>
      <c r="C23" s="6">
        <v>1.56</v>
      </c>
      <c r="D23" s="6">
        <v>2.16</v>
      </c>
      <c r="E23" s="6">
        <v>10.5</v>
      </c>
      <c r="F23" s="6">
        <v>0.69</v>
      </c>
      <c r="G23" s="6">
        <v>0.7</v>
      </c>
      <c r="H23" s="6">
        <v>0.61</v>
      </c>
      <c r="I23" s="6">
        <v>0.65</v>
      </c>
      <c r="J23" s="6">
        <v>6.03</v>
      </c>
      <c r="K23" s="6">
        <v>1.05</v>
      </c>
      <c r="L23" s="6">
        <v>1.19</v>
      </c>
      <c r="M23" s="6"/>
      <c r="N23" s="6">
        <v>0.08</v>
      </c>
      <c r="O23" s="6">
        <v>5.7</v>
      </c>
      <c r="P23" s="6"/>
      <c r="Q23" s="6">
        <v>1.81</v>
      </c>
      <c r="R23" s="6">
        <v>2.13</v>
      </c>
      <c r="S23" s="6">
        <v>0.88</v>
      </c>
      <c r="T23" s="6">
        <v>1.74</v>
      </c>
      <c r="U23" s="6">
        <v>7.6</v>
      </c>
      <c r="V23" s="6"/>
      <c r="W23" s="6"/>
      <c r="X23" s="6">
        <v>2.19</v>
      </c>
      <c r="Y23" s="6">
        <v>3</v>
      </c>
      <c r="Z23" s="6">
        <v>4.68</v>
      </c>
      <c r="AA23" s="6"/>
      <c r="AB23" s="6">
        <v>1.93</v>
      </c>
      <c r="AC23" s="6">
        <v>0.87</v>
      </c>
      <c r="AD23" s="6">
        <v>2.09</v>
      </c>
      <c r="AE23" s="6"/>
      <c r="AF23" s="6"/>
      <c r="AG23" s="6">
        <v>5.8</v>
      </c>
      <c r="AI23" s="31">
        <f>MIN(B23:AG23)</f>
        <v>0.08</v>
      </c>
      <c r="AJ23" s="31">
        <f>MAX(B23:AG23)</f>
        <v>12</v>
      </c>
      <c r="AK23" s="31">
        <f>AVERAGE(B23:AG23)</f>
        <v>3.105600000000001</v>
      </c>
    </row>
    <row r="24" spans="1:37" ht="12.75">
      <c r="A24" s="7" t="s">
        <v>119</v>
      </c>
      <c r="B24" s="6">
        <v>2.32</v>
      </c>
      <c r="C24" s="6">
        <v>2.72</v>
      </c>
      <c r="D24" s="6">
        <v>2.6</v>
      </c>
      <c r="E24" s="6">
        <v>2.07</v>
      </c>
      <c r="F24" s="6">
        <v>0.89</v>
      </c>
      <c r="G24" s="6">
        <v>0.91</v>
      </c>
      <c r="H24" s="6">
        <v>0.73</v>
      </c>
      <c r="I24" s="6">
        <v>0.78</v>
      </c>
      <c r="J24" s="6">
        <v>0.745</v>
      </c>
      <c r="K24" s="6">
        <v>0.196</v>
      </c>
      <c r="L24" s="6">
        <v>0.31</v>
      </c>
      <c r="M24" s="6"/>
      <c r="N24" s="6">
        <v>0.061</v>
      </c>
      <c r="O24" s="6">
        <v>1.96</v>
      </c>
      <c r="P24" s="6"/>
      <c r="Q24" s="6">
        <v>0.87</v>
      </c>
      <c r="R24" s="6">
        <v>1.07</v>
      </c>
      <c r="S24" s="6">
        <v>1.67</v>
      </c>
      <c r="T24" s="6">
        <v>1.38</v>
      </c>
      <c r="U24" s="6">
        <v>1.75</v>
      </c>
      <c r="V24" s="7"/>
      <c r="W24" s="7"/>
      <c r="X24" s="6">
        <v>0.093</v>
      </c>
      <c r="Y24" s="6">
        <v>0.98</v>
      </c>
      <c r="Z24" s="6">
        <v>1.08</v>
      </c>
      <c r="AA24" s="7"/>
      <c r="AB24" s="6">
        <v>0.82</v>
      </c>
      <c r="AC24" s="6">
        <v>1.43</v>
      </c>
      <c r="AD24" s="6">
        <v>0.78</v>
      </c>
      <c r="AE24" s="7"/>
      <c r="AF24" s="7"/>
      <c r="AG24" s="7">
        <v>1.57</v>
      </c>
      <c r="AI24" s="31">
        <f>MIN(B24:AG24)</f>
        <v>0.061</v>
      </c>
      <c r="AJ24" s="31">
        <f>MAX(B24:AG24)</f>
        <v>2.72</v>
      </c>
      <c r="AK24" s="31">
        <f>AVERAGE(B24:AG24)</f>
        <v>1.1914000000000002</v>
      </c>
    </row>
    <row r="25" spans="1:37" ht="12.75">
      <c r="A25" s="6" t="s">
        <v>120</v>
      </c>
      <c r="B25" s="6">
        <v>3.7</v>
      </c>
      <c r="C25" s="6">
        <v>0.22</v>
      </c>
      <c r="D25" s="6">
        <v>0.46</v>
      </c>
      <c r="E25" s="6">
        <v>2</v>
      </c>
      <c r="F25" s="6">
        <v>0.16</v>
      </c>
      <c r="G25" s="6">
        <v>0.16</v>
      </c>
      <c r="H25" s="6"/>
      <c r="I25" s="6">
        <v>0.2</v>
      </c>
      <c r="J25" s="6">
        <v>4.2</v>
      </c>
      <c r="K25" s="6"/>
      <c r="L25" s="6">
        <v>0.27</v>
      </c>
      <c r="M25" s="6"/>
      <c r="N25" s="6"/>
      <c r="O25" s="6">
        <v>3.8</v>
      </c>
      <c r="P25" s="6"/>
      <c r="Q25" s="6">
        <v>0.82</v>
      </c>
      <c r="R25" s="6"/>
      <c r="S25" s="6">
        <v>0.23</v>
      </c>
      <c r="T25" s="6">
        <v>0.59</v>
      </c>
      <c r="U25" s="6"/>
      <c r="V25" s="6"/>
      <c r="W25" s="6"/>
      <c r="X25" s="6">
        <v>1.1</v>
      </c>
      <c r="Y25" s="6"/>
      <c r="Z25" s="6"/>
      <c r="AA25" s="6"/>
      <c r="AB25" s="6">
        <v>0.6</v>
      </c>
      <c r="AC25" s="6">
        <v>0.19</v>
      </c>
      <c r="AD25" s="6"/>
      <c r="AE25" s="6"/>
      <c r="AF25" s="6"/>
      <c r="AG25" s="6">
        <v>1.4</v>
      </c>
      <c r="AI25" s="31">
        <f>MIN(B25:AG25)</f>
        <v>0.16</v>
      </c>
      <c r="AJ25" s="31">
        <f>MAX(B25:AG25)</f>
        <v>4.2</v>
      </c>
      <c r="AK25" s="31">
        <f>AVERAGE(B25:AG25)</f>
        <v>1.1823529411764708</v>
      </c>
    </row>
    <row r="26" spans="1:33" ht="12.75">
      <c r="A26" s="5" t="s">
        <v>95</v>
      </c>
      <c r="B26" s="5">
        <f>B22/B23</f>
        <v>0.3233333333333333</v>
      </c>
      <c r="C26" s="5">
        <f>C22/C23</f>
        <v>1.141025641025641</v>
      </c>
      <c r="D26" s="5">
        <f>D22/D23</f>
        <v>1.2037037037037037</v>
      </c>
      <c r="E26" s="5">
        <f>E22/E23</f>
        <v>0.16095238095238096</v>
      </c>
      <c r="F26" s="5">
        <f>F22/F23</f>
        <v>11.304347826086957</v>
      </c>
      <c r="G26" s="5"/>
      <c r="H26" s="5"/>
      <c r="I26" s="5">
        <f>I22/I23</f>
        <v>2.769230769230769</v>
      </c>
      <c r="J26" s="5">
        <f>J22/J23</f>
        <v>0.40132669983416247</v>
      </c>
      <c r="K26" s="5"/>
      <c r="L26" s="5">
        <f>L22/L23</f>
        <v>2.882352941176471</v>
      </c>
      <c r="M26" s="5"/>
      <c r="N26" s="5">
        <f>N22/N23</f>
        <v>53.75</v>
      </c>
      <c r="O26" s="5"/>
      <c r="P26" s="5"/>
      <c r="Q26" s="5">
        <f>Q22/Q23</f>
        <v>3.922651933701657</v>
      </c>
      <c r="R26" s="5"/>
      <c r="S26" s="5"/>
      <c r="T26" s="5">
        <f>T22/T23</f>
        <v>3.0632183908045976</v>
      </c>
      <c r="U26" s="5">
        <f>U22/U23</f>
        <v>1.736842105263158</v>
      </c>
      <c r="V26" s="5"/>
      <c r="W26" s="5"/>
      <c r="X26" s="5">
        <f>X22/X23</f>
        <v>4.9771689497716896</v>
      </c>
      <c r="Y26" s="5">
        <f>Y22/Y23</f>
        <v>5.533333333333334</v>
      </c>
      <c r="Z26" s="5"/>
      <c r="AA26" s="5"/>
      <c r="AB26" s="5">
        <f>AB22/AB23</f>
        <v>5.803108808290156</v>
      </c>
      <c r="AC26" s="5">
        <f>AC22/AC23</f>
        <v>23.908045977011493</v>
      </c>
      <c r="AD26" s="5">
        <f>AD22/AD23</f>
        <v>11.674641148325358</v>
      </c>
      <c r="AE26" s="5"/>
      <c r="AF26" s="5"/>
      <c r="AG26" s="5">
        <f>AG22/AG23</f>
        <v>2.9827586206896552</v>
      </c>
    </row>
    <row r="27" spans="1:33" ht="12.75">
      <c r="A27" s="25" t="s">
        <v>185</v>
      </c>
      <c r="B27" s="35" t="s">
        <v>122</v>
      </c>
      <c r="C27" s="35" t="s">
        <v>122</v>
      </c>
      <c r="D27" s="35" t="s">
        <v>121</v>
      </c>
      <c r="E27" s="10" t="s">
        <v>121</v>
      </c>
      <c r="F27" s="10" t="s">
        <v>121</v>
      </c>
      <c r="G27" s="10" t="s">
        <v>123</v>
      </c>
      <c r="H27" s="35" t="s">
        <v>139</v>
      </c>
      <c r="I27" s="10" t="s">
        <v>123</v>
      </c>
      <c r="J27" s="10" t="s">
        <v>140</v>
      </c>
      <c r="K27" s="10" t="s">
        <v>141</v>
      </c>
      <c r="L27" s="35" t="s">
        <v>142</v>
      </c>
      <c r="M27" s="10" t="s">
        <v>143</v>
      </c>
      <c r="N27" s="10" t="s">
        <v>144</v>
      </c>
      <c r="O27" s="35" t="s">
        <v>121</v>
      </c>
      <c r="P27" s="10" t="s">
        <v>141</v>
      </c>
      <c r="Q27" s="10" t="s">
        <v>142</v>
      </c>
      <c r="R27" s="10" t="s">
        <v>168</v>
      </c>
      <c r="S27" s="35" t="s">
        <v>169</v>
      </c>
      <c r="T27" s="10" t="s">
        <v>122</v>
      </c>
      <c r="U27" s="35" t="s">
        <v>142</v>
      </c>
      <c r="V27" s="10"/>
      <c r="W27" s="10"/>
      <c r="X27" s="10" t="s">
        <v>123</v>
      </c>
      <c r="Y27" s="10" t="s">
        <v>123</v>
      </c>
      <c r="Z27" s="10" t="s">
        <v>178</v>
      </c>
      <c r="AA27" s="10"/>
      <c r="AB27" s="10" t="s">
        <v>142</v>
      </c>
      <c r="AC27" s="10" t="s">
        <v>179</v>
      </c>
      <c r="AD27" s="10" t="s">
        <v>123</v>
      </c>
      <c r="AE27" s="10"/>
      <c r="AF27" s="10"/>
      <c r="AG27" s="10" t="s">
        <v>121</v>
      </c>
    </row>
    <row r="28" spans="1:33" ht="12.75">
      <c r="A28" s="10"/>
      <c r="B28" s="35" t="s">
        <v>125</v>
      </c>
      <c r="C28" s="35" t="s">
        <v>125</v>
      </c>
      <c r="D28" s="35" t="s">
        <v>124</v>
      </c>
      <c r="E28" s="10" t="s">
        <v>124</v>
      </c>
      <c r="F28" s="10" t="s">
        <v>124</v>
      </c>
      <c r="G28" s="10" t="s">
        <v>125</v>
      </c>
      <c r="H28" s="35" t="s">
        <v>145</v>
      </c>
      <c r="I28" s="10" t="s">
        <v>125</v>
      </c>
      <c r="J28" s="10" t="s">
        <v>146</v>
      </c>
      <c r="K28" s="10" t="s">
        <v>124</v>
      </c>
      <c r="L28" s="35" t="s">
        <v>124</v>
      </c>
      <c r="M28" s="10" t="s">
        <v>147</v>
      </c>
      <c r="N28" s="10" t="s">
        <v>148</v>
      </c>
      <c r="O28" s="35" t="s">
        <v>93</v>
      </c>
      <c r="P28" s="10" t="s">
        <v>124</v>
      </c>
      <c r="Q28" s="10" t="s">
        <v>170</v>
      </c>
      <c r="R28" s="10" t="s">
        <v>124</v>
      </c>
      <c r="S28" s="35" t="s">
        <v>124</v>
      </c>
      <c r="T28" s="10" t="s">
        <v>125</v>
      </c>
      <c r="U28" s="35" t="s">
        <v>171</v>
      </c>
      <c r="V28" s="10"/>
      <c r="W28" s="10"/>
      <c r="X28" s="10" t="s">
        <v>125</v>
      </c>
      <c r="Y28" s="10" t="s">
        <v>125</v>
      </c>
      <c r="Z28" s="10" t="s">
        <v>124</v>
      </c>
      <c r="AA28" s="10"/>
      <c r="AB28" s="10" t="s">
        <v>180</v>
      </c>
      <c r="AC28" s="10" t="s">
        <v>121</v>
      </c>
      <c r="AD28" s="10" t="s">
        <v>125</v>
      </c>
      <c r="AE28" s="10"/>
      <c r="AF28" s="10"/>
      <c r="AG28" s="10" t="s">
        <v>124</v>
      </c>
    </row>
    <row r="29" spans="1:33" ht="12.75">
      <c r="A29" s="10"/>
      <c r="B29" s="35" t="s">
        <v>127</v>
      </c>
      <c r="C29" s="35" t="s">
        <v>127</v>
      </c>
      <c r="D29" s="35" t="s">
        <v>128</v>
      </c>
      <c r="E29" s="10" t="s">
        <v>129</v>
      </c>
      <c r="F29" s="10" t="s">
        <v>126</v>
      </c>
      <c r="G29" s="10" t="s">
        <v>130</v>
      </c>
      <c r="H29" s="35" t="s">
        <v>149</v>
      </c>
      <c r="I29" s="10" t="s">
        <v>150</v>
      </c>
      <c r="J29" s="10" t="s">
        <v>151</v>
      </c>
      <c r="K29" s="10" t="s">
        <v>152</v>
      </c>
      <c r="L29" s="35" t="s">
        <v>9</v>
      </c>
      <c r="M29" s="10" t="s">
        <v>149</v>
      </c>
      <c r="N29" s="10" t="s">
        <v>153</v>
      </c>
      <c r="O29" s="35" t="s">
        <v>92</v>
      </c>
      <c r="P29" s="10" t="s">
        <v>147</v>
      </c>
      <c r="Q29" s="10" t="s">
        <v>156</v>
      </c>
      <c r="R29" s="10" t="s">
        <v>172</v>
      </c>
      <c r="S29" s="35" t="s">
        <v>147</v>
      </c>
      <c r="T29" s="10" t="s">
        <v>127</v>
      </c>
      <c r="U29" s="35" t="s">
        <v>153</v>
      </c>
      <c r="V29" s="10"/>
      <c r="W29" s="10"/>
      <c r="X29" s="10" t="s">
        <v>150</v>
      </c>
      <c r="Y29" s="10" t="s">
        <v>130</v>
      </c>
      <c r="Z29" s="10" t="s">
        <v>145</v>
      </c>
      <c r="AA29" s="10"/>
      <c r="AB29" s="10" t="s">
        <v>129</v>
      </c>
      <c r="AC29" s="10" t="s">
        <v>181</v>
      </c>
      <c r="AD29" s="10" t="s">
        <v>150</v>
      </c>
      <c r="AE29" s="10"/>
      <c r="AF29" s="10"/>
      <c r="AG29" s="10" t="s">
        <v>182</v>
      </c>
    </row>
    <row r="30" spans="1:33" ht="12.75">
      <c r="A30" s="10"/>
      <c r="B30" s="10"/>
      <c r="C30" s="10"/>
      <c r="D30" s="10"/>
      <c r="E30" s="10"/>
      <c r="F30" s="10"/>
      <c r="G30" s="10"/>
      <c r="H30" s="35" t="s">
        <v>154</v>
      </c>
      <c r="I30" s="10"/>
      <c r="J30" s="10" t="s">
        <v>155</v>
      </c>
      <c r="K30" s="10"/>
      <c r="L30" s="35" t="s">
        <v>156</v>
      </c>
      <c r="M30" s="10" t="s">
        <v>147</v>
      </c>
      <c r="N30" s="10"/>
      <c r="O30" s="10"/>
      <c r="P30" s="10"/>
      <c r="Q30" s="10"/>
      <c r="R30" s="10"/>
      <c r="S30" s="10"/>
      <c r="T30" s="10"/>
      <c r="U30" s="10"/>
      <c r="V30" s="10"/>
      <c r="W30" s="10"/>
      <c r="X30" s="10"/>
      <c r="AC30" s="10"/>
      <c r="AD30" s="10"/>
      <c r="AE30" s="10"/>
      <c r="AF30" s="10"/>
      <c r="AG30" s="10"/>
    </row>
    <row r="31" spans="1:33" ht="12.75">
      <c r="A31" s="6"/>
      <c r="B31" s="6"/>
      <c r="C31" s="6"/>
      <c r="D31" s="6"/>
      <c r="E31" s="6"/>
      <c r="F31" s="6"/>
      <c r="G31" s="6"/>
      <c r="H31" s="3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2.75">
      <c r="A32" s="27" t="s">
        <v>23</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2.75">
      <c r="A33" s="26" t="s">
        <v>24</v>
      </c>
      <c r="B33" s="6"/>
      <c r="C33" s="6"/>
      <c r="D33" s="6"/>
      <c r="E33" s="6"/>
      <c r="F33" s="6"/>
      <c r="G33" s="6"/>
      <c r="H33" s="6"/>
      <c r="I33" s="6"/>
      <c r="J33" s="6"/>
      <c r="K33" s="6"/>
      <c r="L33" s="6"/>
      <c r="M33" s="6"/>
      <c r="N33" s="6"/>
      <c r="O33" s="6"/>
      <c r="P33" s="6"/>
      <c r="Q33" s="6"/>
      <c r="R33" s="6"/>
      <c r="S33" s="6"/>
      <c r="T33" s="5">
        <v>78.96336854050344</v>
      </c>
      <c r="U33" s="6"/>
      <c r="V33" s="6"/>
      <c r="W33" s="6"/>
      <c r="X33" s="6"/>
      <c r="Y33" s="6"/>
      <c r="Z33" s="6"/>
      <c r="AA33" s="6"/>
      <c r="AB33" s="6"/>
      <c r="AC33" s="6"/>
      <c r="AD33" s="6"/>
      <c r="AE33" s="6"/>
      <c r="AF33" s="6"/>
      <c r="AG33" s="6"/>
    </row>
    <row r="34" spans="1:33" ht="12.75">
      <c r="A34" s="26" t="s">
        <v>25</v>
      </c>
      <c r="B34" s="6"/>
      <c r="C34" s="6"/>
      <c r="D34" s="6"/>
      <c r="E34" s="6"/>
      <c r="F34" s="6"/>
      <c r="G34" s="6"/>
      <c r="H34" s="6"/>
      <c r="I34" s="6"/>
      <c r="J34" s="6"/>
      <c r="K34" s="6"/>
      <c r="L34" s="6"/>
      <c r="M34" s="6"/>
      <c r="N34" s="6"/>
      <c r="O34" s="6"/>
      <c r="P34" s="6"/>
      <c r="Q34" s="6"/>
      <c r="R34" s="6"/>
      <c r="S34" s="6"/>
      <c r="T34" s="5">
        <v>18.306293259667175</v>
      </c>
      <c r="U34" s="6"/>
      <c r="V34" s="6"/>
      <c r="W34" s="6"/>
      <c r="X34" s="6"/>
      <c r="Y34" s="6"/>
      <c r="Z34" s="6"/>
      <c r="AA34" s="6"/>
      <c r="AB34" s="6"/>
      <c r="AC34" s="6"/>
      <c r="AD34" s="6"/>
      <c r="AE34" s="6"/>
      <c r="AF34" s="6"/>
      <c r="AG34" s="6"/>
    </row>
    <row r="35" spans="1:33" ht="12.75">
      <c r="A35" s="26" t="s">
        <v>26</v>
      </c>
      <c r="B35" s="7"/>
      <c r="C35" s="7"/>
      <c r="D35" s="7"/>
      <c r="E35" s="7"/>
      <c r="F35" s="7"/>
      <c r="G35" s="7"/>
      <c r="H35" s="7"/>
      <c r="I35" s="7"/>
      <c r="J35" s="7"/>
      <c r="K35" s="7"/>
      <c r="L35" s="7"/>
      <c r="M35" s="7"/>
      <c r="N35" s="7"/>
      <c r="O35" s="7"/>
      <c r="P35" s="7"/>
      <c r="Q35" s="7"/>
      <c r="R35" s="7"/>
      <c r="S35" s="7"/>
      <c r="T35" s="5">
        <v>1.3684427896726579</v>
      </c>
      <c r="U35" s="7"/>
      <c r="V35" s="7"/>
      <c r="W35" s="7"/>
      <c r="X35" s="7"/>
      <c r="Y35" s="7"/>
      <c r="Z35" s="7"/>
      <c r="AA35" s="7"/>
      <c r="AB35" s="7"/>
      <c r="AC35" s="7"/>
      <c r="AD35" s="7"/>
      <c r="AE35" s="7"/>
      <c r="AF35" s="7"/>
      <c r="AG35" s="7"/>
    </row>
    <row r="36" spans="1:33" ht="12.75">
      <c r="A36" s="26" t="s">
        <v>27</v>
      </c>
      <c r="B36" s="6"/>
      <c r="C36" s="6"/>
      <c r="D36" s="6"/>
      <c r="E36" s="6"/>
      <c r="F36" s="6"/>
      <c r="G36" s="6"/>
      <c r="H36" s="6"/>
      <c r="I36" s="6"/>
      <c r="J36" s="6"/>
      <c r="K36" s="6"/>
      <c r="L36" s="6"/>
      <c r="M36" s="6"/>
      <c r="N36" s="6"/>
      <c r="O36" s="6"/>
      <c r="P36" s="6"/>
      <c r="Q36" s="6"/>
      <c r="R36" s="6"/>
      <c r="S36" s="6"/>
      <c r="T36" s="5">
        <v>0</v>
      </c>
      <c r="U36" s="6"/>
      <c r="V36" s="6"/>
      <c r="W36" s="6"/>
      <c r="X36" s="6"/>
      <c r="Y36" s="6"/>
      <c r="Z36" s="6"/>
      <c r="AA36" s="6"/>
      <c r="AB36" s="6"/>
      <c r="AC36" s="6"/>
      <c r="AD36" s="6"/>
      <c r="AE36" s="6"/>
      <c r="AF36" s="6"/>
      <c r="AG36" s="6"/>
    </row>
    <row r="37" spans="1:33" ht="12.75">
      <c r="A37" s="26" t="s">
        <v>28</v>
      </c>
      <c r="B37" s="6"/>
      <c r="C37" s="6"/>
      <c r="D37" s="6"/>
      <c r="E37" s="6"/>
      <c r="F37" s="6"/>
      <c r="G37" s="6"/>
      <c r="H37" s="6"/>
      <c r="I37" s="6"/>
      <c r="J37" s="6"/>
      <c r="K37" s="6"/>
      <c r="L37" s="6"/>
      <c r="M37" s="6"/>
      <c r="N37" s="6"/>
      <c r="O37" s="6"/>
      <c r="P37" s="6"/>
      <c r="Q37" s="6"/>
      <c r="R37" s="6"/>
      <c r="S37" s="6"/>
      <c r="T37" s="5">
        <v>1.4</v>
      </c>
      <c r="U37" s="6"/>
      <c r="V37" s="6"/>
      <c r="W37" s="6"/>
      <c r="X37" s="6"/>
      <c r="Y37" s="6"/>
      <c r="Z37" s="6"/>
      <c r="AA37" s="6"/>
      <c r="AB37" s="6"/>
      <c r="AC37" s="6"/>
      <c r="AD37" s="19" t="s">
        <v>7</v>
      </c>
      <c r="AE37" s="6"/>
      <c r="AF37" s="6"/>
      <c r="AG37" s="6"/>
    </row>
    <row r="38" spans="1:33" ht="12.75">
      <c r="A38" s="26"/>
      <c r="B38" s="17"/>
      <c r="O38" s="18"/>
      <c r="S38" s="19"/>
      <c r="AC38" s="19"/>
      <c r="AD38" s="19" t="s">
        <v>8</v>
      </c>
      <c r="AE38" s="19"/>
      <c r="AF38" s="19"/>
      <c r="AG38" s="19"/>
    </row>
    <row r="39" spans="1:33" ht="12.75">
      <c r="A39" s="27" t="s">
        <v>10</v>
      </c>
      <c r="B39" s="17"/>
      <c r="O39" s="18" t="s">
        <v>35</v>
      </c>
      <c r="Q39" s="18" t="s">
        <v>35</v>
      </c>
      <c r="S39" s="19" t="s">
        <v>61</v>
      </c>
      <c r="U39" s="19" t="s">
        <v>35</v>
      </c>
      <c r="V39" s="19" t="s">
        <v>35</v>
      </c>
      <c r="W39" s="19" t="s">
        <v>35</v>
      </c>
      <c r="X39" s="19" t="s">
        <v>35</v>
      </c>
      <c r="Z39" s="19" t="s">
        <v>36</v>
      </c>
      <c r="AA39" s="19" t="s">
        <v>35</v>
      </c>
      <c r="AC39" s="19" t="s">
        <v>62</v>
      </c>
      <c r="AD39" s="19" t="s">
        <v>63</v>
      </c>
      <c r="AE39" s="19" t="s">
        <v>62</v>
      </c>
      <c r="AF39" s="19" t="s">
        <v>62</v>
      </c>
      <c r="AG39" s="19" t="s">
        <v>62</v>
      </c>
    </row>
    <row r="40" spans="2:33" ht="12.75">
      <c r="B40" s="8"/>
      <c r="C40" s="8"/>
      <c r="D40" s="8"/>
      <c r="E40" s="8"/>
      <c r="F40" s="8"/>
      <c r="G40" s="8"/>
      <c r="H40" s="8"/>
      <c r="I40" s="8"/>
      <c r="J40" s="8"/>
      <c r="K40" s="8"/>
      <c r="L40" s="8"/>
      <c r="M40" s="8"/>
      <c r="N40" s="8"/>
      <c r="O40" s="33" t="s">
        <v>37</v>
      </c>
      <c r="P40" s="33"/>
      <c r="Q40" s="33" t="s">
        <v>38</v>
      </c>
      <c r="R40" s="33"/>
      <c r="S40" s="33" t="s">
        <v>39</v>
      </c>
      <c r="T40" s="33"/>
      <c r="U40" s="21" t="s">
        <v>40</v>
      </c>
      <c r="V40" s="21" t="s">
        <v>41</v>
      </c>
      <c r="W40" s="21" t="s">
        <v>42</v>
      </c>
      <c r="X40" s="21">
        <v>77035</v>
      </c>
      <c r="Y40" s="21"/>
      <c r="Z40" s="21">
        <v>77215</v>
      </c>
      <c r="AA40" s="21">
        <v>78235</v>
      </c>
      <c r="AB40" s="21"/>
      <c r="AC40" s="21">
        <v>61224</v>
      </c>
      <c r="AD40" s="21">
        <v>67667</v>
      </c>
      <c r="AE40" s="21" t="s">
        <v>43</v>
      </c>
      <c r="AF40" s="21" t="s">
        <v>41</v>
      </c>
      <c r="AG40" s="21" t="s">
        <v>42</v>
      </c>
    </row>
    <row r="41" spans="1:33" ht="12.75">
      <c r="A41" s="17"/>
      <c r="O41" s="18"/>
      <c r="Q41" s="18"/>
      <c r="S41" s="19"/>
      <c r="U41" s="19"/>
      <c r="V41" s="19"/>
      <c r="W41" s="19"/>
      <c r="X41" s="19"/>
      <c r="Z41" s="19"/>
      <c r="AA41" s="19"/>
      <c r="AC41" s="19"/>
      <c r="AD41" s="20"/>
      <c r="AE41" s="19"/>
      <c r="AF41" s="19"/>
      <c r="AG41" s="19"/>
    </row>
    <row r="42" spans="1:33" ht="12.75">
      <c r="A42" s="17" t="s">
        <v>44</v>
      </c>
      <c r="O42" s="18">
        <v>55</v>
      </c>
      <c r="Q42" s="18" t="s">
        <v>45</v>
      </c>
      <c r="S42" s="19" t="s">
        <v>46</v>
      </c>
      <c r="U42" s="19" t="s">
        <v>48</v>
      </c>
      <c r="V42" s="19">
        <v>83</v>
      </c>
      <c r="W42" s="19">
        <v>51</v>
      </c>
      <c r="X42" s="19" t="s">
        <v>47</v>
      </c>
      <c r="Z42" s="19">
        <v>52</v>
      </c>
      <c r="AA42" s="19">
        <v>48</v>
      </c>
      <c r="AC42" s="19">
        <v>34</v>
      </c>
      <c r="AD42" s="19">
        <v>23</v>
      </c>
      <c r="AE42" s="19">
        <v>42</v>
      </c>
      <c r="AF42" s="19">
        <v>53</v>
      </c>
      <c r="AG42" s="19">
        <v>39</v>
      </c>
    </row>
    <row r="43" spans="1:33" ht="12.75">
      <c r="A43" s="17" t="s">
        <v>49</v>
      </c>
      <c r="O43" s="18">
        <v>12</v>
      </c>
      <c r="Q43" s="18"/>
      <c r="S43" s="19"/>
      <c r="U43" s="19"/>
      <c r="V43" s="19"/>
      <c r="W43" s="19"/>
      <c r="X43" s="19"/>
      <c r="Z43" s="19"/>
      <c r="AA43" s="19"/>
      <c r="AC43" s="19"/>
      <c r="AD43" s="19">
        <v>50</v>
      </c>
      <c r="AE43" s="19"/>
      <c r="AF43" s="19"/>
      <c r="AG43" s="19"/>
    </row>
    <row r="44" spans="1:33" ht="12.75">
      <c r="A44" s="17" t="s">
        <v>29</v>
      </c>
      <c r="O44" s="18">
        <v>35</v>
      </c>
      <c r="Q44" s="18" t="s">
        <v>50</v>
      </c>
      <c r="S44" s="19" t="s">
        <v>51</v>
      </c>
      <c r="U44" s="19" t="s">
        <v>47</v>
      </c>
      <c r="V44" s="19">
        <v>15</v>
      </c>
      <c r="W44" s="19">
        <v>38</v>
      </c>
      <c r="X44" s="19" t="s">
        <v>47</v>
      </c>
      <c r="Z44" s="19">
        <v>45</v>
      </c>
      <c r="AA44" s="19">
        <v>51</v>
      </c>
      <c r="AC44" s="19">
        <v>43</v>
      </c>
      <c r="AD44" s="19">
        <v>21</v>
      </c>
      <c r="AE44" s="19">
        <v>5</v>
      </c>
      <c r="AF44" s="19">
        <v>40</v>
      </c>
      <c r="AG44" s="19">
        <v>4</v>
      </c>
    </row>
    <row r="45" spans="1:33" ht="12.75">
      <c r="A45" s="17" t="s">
        <v>52</v>
      </c>
      <c r="O45" s="18"/>
      <c r="Q45" s="18"/>
      <c r="S45" s="19" t="s">
        <v>53</v>
      </c>
      <c r="U45" s="19" t="s">
        <v>54</v>
      </c>
      <c r="V45" s="19">
        <v>1</v>
      </c>
      <c r="W45" s="19">
        <v>11</v>
      </c>
      <c r="X45" s="19" t="s">
        <v>53</v>
      </c>
      <c r="Z45" s="19">
        <v>1</v>
      </c>
      <c r="AA45" s="19">
        <v>0.01</v>
      </c>
      <c r="AC45" s="19">
        <v>22</v>
      </c>
      <c r="AD45" s="19">
        <v>5</v>
      </c>
      <c r="AE45" s="19">
        <v>23</v>
      </c>
      <c r="AF45" s="19">
        <v>5</v>
      </c>
      <c r="AG45" s="19">
        <v>57</v>
      </c>
    </row>
    <row r="46" spans="1:33" ht="12.75">
      <c r="A46" s="17" t="s">
        <v>30</v>
      </c>
      <c r="O46" s="18"/>
      <c r="Q46" s="18"/>
      <c r="S46" s="19"/>
      <c r="U46" s="19"/>
      <c r="V46" s="19"/>
      <c r="W46" s="19"/>
      <c r="X46" s="19"/>
      <c r="Z46" s="19"/>
      <c r="AA46" s="19"/>
      <c r="AC46" s="19"/>
      <c r="AD46" s="19"/>
      <c r="AE46" s="19"/>
      <c r="AF46" s="19"/>
      <c r="AG46" s="19"/>
    </row>
    <row r="47" spans="1:33" ht="12.75">
      <c r="A47" s="17" t="s">
        <v>31</v>
      </c>
      <c r="O47" s="18"/>
      <c r="Q47" s="18"/>
      <c r="S47" s="19" t="s">
        <v>53</v>
      </c>
      <c r="U47" s="19" t="s">
        <v>53</v>
      </c>
      <c r="V47" s="19" t="s">
        <v>53</v>
      </c>
      <c r="W47" s="19" t="s">
        <v>53</v>
      </c>
      <c r="X47" s="19" t="s">
        <v>53</v>
      </c>
      <c r="Z47" s="19" t="s">
        <v>53</v>
      </c>
      <c r="AA47" s="19" t="s">
        <v>53</v>
      </c>
      <c r="AC47" s="19" t="s">
        <v>53</v>
      </c>
      <c r="AD47" s="19" t="s">
        <v>53</v>
      </c>
      <c r="AE47" s="19"/>
      <c r="AF47" s="19" t="s">
        <v>53</v>
      </c>
      <c r="AG47" s="19"/>
    </row>
    <row r="48" spans="1:33" ht="12.75">
      <c r="A48" s="17" t="s">
        <v>32</v>
      </c>
      <c r="O48" s="18" t="s">
        <v>53</v>
      </c>
      <c r="Q48" s="18" t="s">
        <v>53</v>
      </c>
      <c r="S48" s="19" t="s">
        <v>53</v>
      </c>
      <c r="U48" s="19" t="s">
        <v>53</v>
      </c>
      <c r="V48" s="19" t="s">
        <v>53</v>
      </c>
      <c r="W48" s="19"/>
      <c r="X48" s="19"/>
      <c r="Z48" s="19" t="s">
        <v>53</v>
      </c>
      <c r="AA48" s="19" t="s">
        <v>53</v>
      </c>
      <c r="AC48" s="19" t="s">
        <v>53</v>
      </c>
      <c r="AD48" s="19" t="s">
        <v>53</v>
      </c>
      <c r="AE48" s="19" t="s">
        <v>53</v>
      </c>
      <c r="AF48" s="19" t="s">
        <v>53</v>
      </c>
      <c r="AG48" s="19" t="s">
        <v>53</v>
      </c>
    </row>
    <row r="49" spans="1:33" ht="12.75">
      <c r="A49" s="17" t="s">
        <v>55</v>
      </c>
      <c r="O49" s="18" t="s">
        <v>53</v>
      </c>
      <c r="Q49" s="18"/>
      <c r="S49" s="19" t="s">
        <v>53</v>
      </c>
      <c r="U49" s="19" t="s">
        <v>53</v>
      </c>
      <c r="V49" s="19" t="s">
        <v>53</v>
      </c>
      <c r="W49" s="19" t="s">
        <v>53</v>
      </c>
      <c r="X49" s="19"/>
      <c r="Z49" s="19">
        <v>1.5</v>
      </c>
      <c r="AA49" s="19" t="s">
        <v>53</v>
      </c>
      <c r="AC49" s="19" t="s">
        <v>53</v>
      </c>
      <c r="AD49" s="19" t="s">
        <v>53</v>
      </c>
      <c r="AE49" s="19">
        <v>0.4</v>
      </c>
      <c r="AF49" s="19" t="s">
        <v>53</v>
      </c>
      <c r="AG49" s="19" t="s">
        <v>53</v>
      </c>
    </row>
    <row r="50" spans="1:33" ht="12.75">
      <c r="A50" s="17" t="s">
        <v>33</v>
      </c>
      <c r="O50" s="18" t="s">
        <v>53</v>
      </c>
      <c r="Q50" s="18" t="s">
        <v>53</v>
      </c>
      <c r="S50" s="19" t="s">
        <v>53</v>
      </c>
      <c r="U50" s="19" t="s">
        <v>53</v>
      </c>
      <c r="V50" s="19" t="s">
        <v>53</v>
      </c>
      <c r="W50" s="19" t="s">
        <v>54</v>
      </c>
      <c r="X50" s="19" t="s">
        <v>53</v>
      </c>
      <c r="Z50" s="19">
        <v>0.1</v>
      </c>
      <c r="AA50" s="19"/>
      <c r="AC50" s="19"/>
      <c r="AD50" s="19">
        <v>1</v>
      </c>
      <c r="AE50" s="19">
        <v>5</v>
      </c>
      <c r="AF50" s="19">
        <v>0.5</v>
      </c>
      <c r="AG50" s="19" t="s">
        <v>53</v>
      </c>
    </row>
    <row r="51" spans="1:32" ht="12.75">
      <c r="A51" s="17" t="s">
        <v>56</v>
      </c>
      <c r="I51" s="18"/>
      <c r="Q51" s="18" t="s">
        <v>53</v>
      </c>
      <c r="S51" s="19" t="s">
        <v>53</v>
      </c>
      <c r="U51" s="19" t="s">
        <v>53</v>
      </c>
      <c r="V51" s="19" t="s">
        <v>53</v>
      </c>
      <c r="W51" s="19"/>
      <c r="X51" s="19"/>
      <c r="Z51" s="19" t="s">
        <v>53</v>
      </c>
      <c r="AA51" s="19">
        <v>0.03</v>
      </c>
      <c r="AD51" s="20"/>
      <c r="AE51" s="19">
        <v>0.2</v>
      </c>
      <c r="AF51" s="19" t="s">
        <v>53</v>
      </c>
    </row>
    <row r="52" spans="1:33" ht="12.75">
      <c r="A52" s="17" t="s">
        <v>57</v>
      </c>
      <c r="I52" s="18"/>
      <c r="Q52" s="18" t="s">
        <v>53</v>
      </c>
      <c r="S52" s="19" t="s">
        <v>53</v>
      </c>
      <c r="U52" s="19" t="s">
        <v>53</v>
      </c>
      <c r="V52" s="19">
        <v>1</v>
      </c>
      <c r="W52" s="19" t="s">
        <v>53</v>
      </c>
      <c r="X52" s="19" t="s">
        <v>53</v>
      </c>
      <c r="Z52" s="19">
        <v>1</v>
      </c>
      <c r="AA52" s="19" t="s">
        <v>53</v>
      </c>
      <c r="AE52" s="19" t="s">
        <v>58</v>
      </c>
      <c r="AF52" s="19" t="s">
        <v>53</v>
      </c>
      <c r="AG52" s="19"/>
    </row>
    <row r="53" spans="1:33" ht="12.75">
      <c r="A53" s="17"/>
      <c r="C53" s="18"/>
      <c r="D53" s="19"/>
      <c r="E53" s="19"/>
      <c r="F53" s="19"/>
      <c r="G53" s="19"/>
      <c r="H53" s="19"/>
      <c r="I53" s="19"/>
      <c r="J53" s="19"/>
      <c r="K53" s="19"/>
      <c r="L53" s="19"/>
      <c r="M53" s="19"/>
      <c r="N53" s="19"/>
      <c r="O53" s="19"/>
      <c r="AG53" s="19"/>
    </row>
    <row r="54" spans="1:15" ht="12.75">
      <c r="A54" s="17" t="s">
        <v>59</v>
      </c>
      <c r="C54" s="18"/>
      <c r="D54" s="19"/>
      <c r="E54" s="19"/>
      <c r="F54" s="19"/>
      <c r="G54" s="19"/>
      <c r="H54" s="19"/>
      <c r="I54" s="19"/>
      <c r="J54" s="19"/>
      <c r="K54" s="19"/>
      <c r="L54" s="19"/>
      <c r="M54" s="19"/>
      <c r="N54" s="19"/>
      <c r="O54" s="19"/>
    </row>
    <row r="56" spans="1:33" ht="12.75">
      <c r="A56" s="22" t="s">
        <v>34</v>
      </c>
      <c r="B56" s="23"/>
      <c r="O56" s="35" t="s">
        <v>5</v>
      </c>
      <c r="P56" s="10"/>
      <c r="Q56" s="10" t="s">
        <v>80</v>
      </c>
      <c r="S56" s="10" t="s">
        <v>80</v>
      </c>
      <c r="T56" s="10"/>
      <c r="U56" s="10" t="s">
        <v>80</v>
      </c>
      <c r="V56" s="10" t="s">
        <v>80</v>
      </c>
      <c r="W56" s="10" t="s">
        <v>87</v>
      </c>
      <c r="X56" s="10" t="s">
        <v>123</v>
      </c>
      <c r="Y56" s="10"/>
      <c r="Z56" s="10" t="s">
        <v>80</v>
      </c>
      <c r="AA56" s="10" t="s">
        <v>80</v>
      </c>
      <c r="AB56" s="10"/>
      <c r="AC56" s="10" t="s">
        <v>179</v>
      </c>
      <c r="AD56" s="10" t="s">
        <v>83</v>
      </c>
      <c r="AE56" s="35" t="s">
        <v>89</v>
      </c>
      <c r="AF56" s="10" t="s">
        <v>80</v>
      </c>
      <c r="AG56" s="10" t="s">
        <v>90</v>
      </c>
    </row>
    <row r="57" spans="15:33" ht="12.75">
      <c r="O57" s="35" t="s">
        <v>92</v>
      </c>
      <c r="P57" s="10"/>
      <c r="Q57" s="10" t="s">
        <v>81</v>
      </c>
      <c r="S57" s="10" t="s">
        <v>81</v>
      </c>
      <c r="T57" s="10"/>
      <c r="U57" s="10" t="s">
        <v>81</v>
      </c>
      <c r="V57" s="10" t="s">
        <v>85</v>
      </c>
      <c r="W57" s="10" t="s">
        <v>88</v>
      </c>
      <c r="X57" s="10" t="s">
        <v>82</v>
      </c>
      <c r="Y57" s="10"/>
      <c r="Z57" s="10" t="s">
        <v>81</v>
      </c>
      <c r="AA57" s="10" t="s">
        <v>81</v>
      </c>
      <c r="AB57" s="10"/>
      <c r="AC57" s="10" t="s">
        <v>86</v>
      </c>
      <c r="AD57" s="10" t="s">
        <v>84</v>
      </c>
      <c r="AE57" s="35" t="s">
        <v>84</v>
      </c>
      <c r="AF57" s="10" t="s">
        <v>85</v>
      </c>
      <c r="AG57" s="10" t="s">
        <v>91</v>
      </c>
    </row>
    <row r="58" spans="16:33" ht="12.75">
      <c r="P58" s="10"/>
      <c r="Q58" s="10"/>
      <c r="R58" s="10"/>
      <c r="S58" s="10"/>
      <c r="T58" s="10"/>
      <c r="U58" s="10"/>
      <c r="V58" s="10"/>
      <c r="W58" s="10"/>
      <c r="X58" s="10"/>
      <c r="Y58" s="10"/>
      <c r="Z58" s="10"/>
      <c r="AA58" s="10"/>
      <c r="AB58" s="10"/>
      <c r="AC58" s="10"/>
      <c r="AD58" s="10"/>
      <c r="AE58" s="10"/>
      <c r="AF58" s="10"/>
      <c r="AG58" s="10"/>
    </row>
    <row r="59" ht="12.75">
      <c r="O59" s="17" t="s">
        <v>77</v>
      </c>
    </row>
    <row r="60" ht="12.75">
      <c r="O60" s="17" t="s">
        <v>78</v>
      </c>
    </row>
    <row r="61" ht="12.75">
      <c r="O61" s="17" t="s">
        <v>79</v>
      </c>
    </row>
    <row r="77" ht="12.75">
      <c r="N77" t="s">
        <v>60</v>
      </c>
    </row>
    <row r="92" ht="12.75">
      <c r="A92" s="16"/>
    </row>
    <row r="93" ht="12.75">
      <c r="A93" s="16"/>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26"/>
  <sheetViews>
    <sheetView workbookViewId="0" topLeftCell="A1">
      <selection activeCell="B29" sqref="B28:B29"/>
    </sheetView>
  </sheetViews>
  <sheetFormatPr defaultColWidth="8.7109375" defaultRowHeight="12.75"/>
  <cols>
    <col min="1" max="1" width="154.28125" style="0" bestFit="1" customWidth="1"/>
  </cols>
  <sheetData>
    <row r="1" s="26" customFormat="1" ht="12">
      <c r="A1" s="26" t="s">
        <v>67</v>
      </c>
    </row>
    <row r="2" s="26" customFormat="1" ht="12">
      <c r="A2" s="26" t="s">
        <v>68</v>
      </c>
    </row>
    <row r="3" s="26" customFormat="1" ht="12">
      <c r="A3" s="26" t="s">
        <v>69</v>
      </c>
    </row>
    <row r="4" s="26" customFormat="1" ht="12">
      <c r="A4" s="26" t="s">
        <v>70</v>
      </c>
    </row>
    <row r="5" s="26" customFormat="1" ht="12">
      <c r="A5" s="26" t="s">
        <v>71</v>
      </c>
    </row>
    <row r="6" s="26" customFormat="1" ht="12">
      <c r="A6" s="26" t="s">
        <v>72</v>
      </c>
    </row>
    <row r="7" s="26" customFormat="1" ht="12">
      <c r="A7" s="26" t="s">
        <v>73</v>
      </c>
    </row>
    <row r="8" s="26" customFormat="1" ht="12">
      <c r="A8" s="26" t="s">
        <v>74</v>
      </c>
    </row>
    <row r="9" s="26" customFormat="1" ht="12">
      <c r="A9" s="26" t="s">
        <v>11</v>
      </c>
    </row>
    <row r="10" s="26" customFormat="1" ht="12">
      <c r="A10" s="26" t="s">
        <v>12</v>
      </c>
    </row>
    <row r="11" s="26" customFormat="1" ht="12">
      <c r="A11" s="26" t="s">
        <v>13</v>
      </c>
    </row>
    <row r="12" s="26" customFormat="1" ht="12">
      <c r="A12" s="26" t="s">
        <v>14</v>
      </c>
    </row>
    <row r="13" s="26" customFormat="1" ht="12">
      <c r="A13" s="26" t="s">
        <v>15</v>
      </c>
    </row>
    <row r="14" s="26" customFormat="1" ht="12">
      <c r="A14" s="26" t="s">
        <v>16</v>
      </c>
    </row>
    <row r="15" s="26" customFormat="1" ht="12">
      <c r="A15" s="26" t="s">
        <v>6</v>
      </c>
    </row>
    <row r="16" s="26" customFormat="1" ht="12">
      <c r="A16" s="26" t="s">
        <v>17</v>
      </c>
    </row>
    <row r="17" s="26" customFormat="1" ht="12">
      <c r="A17" s="26" t="s">
        <v>18</v>
      </c>
    </row>
    <row r="18" s="26" customFormat="1" ht="12">
      <c r="A18" s="26" t="s">
        <v>19</v>
      </c>
    </row>
    <row r="19" s="26" customFormat="1" ht="12">
      <c r="A19" s="26" t="s">
        <v>20</v>
      </c>
    </row>
    <row r="20" s="26" customFormat="1" ht="12">
      <c r="A20" s="26" t="s">
        <v>21</v>
      </c>
    </row>
    <row r="21" s="26" customFormat="1" ht="12">
      <c r="A21" s="26" t="s">
        <v>22</v>
      </c>
    </row>
    <row r="22" s="26" customFormat="1" ht="12">
      <c r="A22" s="26" t="s">
        <v>0</v>
      </c>
    </row>
    <row r="23" s="26" customFormat="1" ht="12">
      <c r="A23" s="26" t="s">
        <v>4</v>
      </c>
    </row>
    <row r="24" s="26" customFormat="1" ht="12">
      <c r="A24" s="26" t="s">
        <v>1</v>
      </c>
    </row>
    <row r="25" s="26" customFormat="1" ht="12">
      <c r="A25" s="26" t="s">
        <v>2</v>
      </c>
    </row>
    <row r="26" s="26" customFormat="1" ht="12">
      <c r="A26" s="26" t="s">
        <v>3</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Brad Jolliff</cp:lastModifiedBy>
  <dcterms:created xsi:type="dcterms:W3CDTF">2003-10-13T04:30:23Z</dcterms:created>
  <dcterms:modified xsi:type="dcterms:W3CDTF">2011-01-25T19:02:33Z</dcterms:modified>
  <cp:category/>
  <cp:version/>
  <cp:contentType/>
  <cp:contentStatus/>
</cp:coreProperties>
</file>