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eur\Google Drive\Manuscripts\Manuscript_Cherts_17O\SupplementaryTables\"/>
    </mc:Choice>
  </mc:AlternateContent>
  <xr:revisionPtr revIDLastSave="0" documentId="13_ncr:1_{3A047444-5584-44CD-AC8F-A7EDFBDC26E6}" xr6:coauthVersionLast="45" xr6:coauthVersionMax="45" xr10:uidLastSave="{00000000-0000-0000-0000-000000000000}"/>
  <bookViews>
    <workbookView xWindow="10035" yWindow="930" windowWidth="22080" windowHeight="13035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" l="1"/>
  <c r="H25" i="2"/>
  <c r="G26" i="2"/>
  <c r="G25" i="2"/>
  <c r="G5" i="2" l="1"/>
  <c r="G4" i="2"/>
  <c r="G3" i="2"/>
  <c r="H4" i="2"/>
  <c r="H5" i="2"/>
  <c r="H6" i="2"/>
  <c r="H7" i="2"/>
  <c r="H8" i="2"/>
  <c r="H9" i="2"/>
  <c r="H10" i="2"/>
  <c r="H11" i="2"/>
  <c r="H12" i="2"/>
  <c r="H13" i="2"/>
  <c r="H14" i="2"/>
  <c r="H3" i="2"/>
  <c r="G6" i="2"/>
  <c r="G7" i="2"/>
  <c r="G8" i="2"/>
  <c r="G9" i="2"/>
  <c r="G10" i="2"/>
  <c r="G11" i="2"/>
  <c r="G12" i="2"/>
  <c r="G13" i="2"/>
  <c r="G14" i="2"/>
  <c r="I25" i="2" l="1"/>
  <c r="I26" i="2" l="1"/>
  <c r="I4" i="2"/>
  <c r="I5" i="2"/>
  <c r="I6" i="2"/>
  <c r="I7" i="2"/>
  <c r="I8" i="2"/>
  <c r="I9" i="2"/>
  <c r="I10" i="2"/>
  <c r="I11" i="2"/>
  <c r="I12" i="2"/>
  <c r="I13" i="2"/>
  <c r="I14" i="2"/>
  <c r="I3" i="2"/>
</calcChain>
</file>

<file path=xl/sharedStrings.xml><?xml version="1.0" encoding="utf-8"?>
<sst xmlns="http://schemas.openxmlformats.org/spreadsheetml/2006/main" count="62" uniqueCount="43">
  <si>
    <t>Gunflint</t>
  </si>
  <si>
    <t>Mendon</t>
  </si>
  <si>
    <t>5 of 06.28.84</t>
  </si>
  <si>
    <t>Dresser</t>
  </si>
  <si>
    <t>PPRG 193</t>
  </si>
  <si>
    <t>PPRG 200</t>
  </si>
  <si>
    <t>Formation</t>
  </si>
  <si>
    <t>Reykjanes silica scale</t>
  </si>
  <si>
    <t>Frustration Bay</t>
  </si>
  <si>
    <t>Schreiber Beach</t>
  </si>
  <si>
    <t>1c of 06.29.84</t>
  </si>
  <si>
    <t>Onverwacht 2</t>
  </si>
  <si>
    <t>Kromberg</t>
  </si>
  <si>
    <t>PPRG 006</t>
  </si>
  <si>
    <t>Sample name</t>
  </si>
  <si>
    <t>PPRG 198_piece2</t>
  </si>
  <si>
    <t>PPRG 198_piece1</t>
  </si>
  <si>
    <t>3 of 06.30.84_piece1</t>
  </si>
  <si>
    <t>3 of 06.30.84_piece2</t>
  </si>
  <si>
    <t>** -- 3-4 mg of sample was loaded for analyses marked as 'low weight'</t>
  </si>
  <si>
    <t>*** -- 7 to 9 mg of sample was loaded for analyses marked as 'high weight'</t>
  </si>
  <si>
    <t>RK9-2 HCl-washed</t>
  </si>
  <si>
    <t>RK9-1 HCl-washed</t>
  </si>
  <si>
    <t>SKFS (n = 1)</t>
  </si>
  <si>
    <t>standards:</t>
  </si>
  <si>
    <t>SCO average (n =2; mean ± sd)</t>
  </si>
  <si>
    <t>UWG average (n = 5; mean ± sd)</t>
  </si>
  <si>
    <t>Manuscript Zakharov et al RiMG v 86. Triple oxygen isotope values of Cherts:</t>
  </si>
  <si>
    <t>δ17O_VSMOW*</t>
  </si>
  <si>
    <t>δ18O_VSMOW*</t>
  </si>
  <si>
    <t>δ17O_ref.gas</t>
  </si>
  <si>
    <t>δ18O_ref.gas</t>
  </si>
  <si>
    <t>δ17O s.e.</t>
  </si>
  <si>
    <t>δ18O s.e.</t>
  </si>
  <si>
    <t>Δ′17O (0.528)</t>
  </si>
  <si>
    <t>H2O (low weight)</t>
  </si>
  <si>
    <t>H2O (high weight)</t>
  </si>
  <si>
    <t>Manuscript Zakharov et al RiMG v 86. Triple oxygen isotope values of amorhpous silica from Reykjanes</t>
  </si>
  <si>
    <t>UOG (n = 2; mean ± sd)</t>
  </si>
  <si>
    <t>UOG is an in-house standard with nominal value d18O = 6.52 (e.g. Bindeman et al., 2014 Geosphere) and d17O = 3.39± 0.01 determined by comparison with SCO</t>
  </si>
  <si>
    <t>δD_VSMOW (low weight)**</t>
  </si>
  <si>
    <t>δD_VSMOW (high weight)***</t>
  </si>
  <si>
    <t>* -- VSMOW values reported as normalized to UWG-2 d17O = 2.94 and d18O = 5.70 (Sharp and Wostbrock 20XX this volume)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</si>
</sst>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rgb="FF000000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0" fontId="4" fillId="0" borderId="0" xfId="0" applyFont="1"/>
    <xf numFmtId="164" fontId="4" fillId="0" borderId="0" xfId="0" applyNumberFormat="1" applyFont="1"/>
    <xf numFmtId="165" fontId="5" fillId="0" borderId="0" xfId="1" quotePrefix="1" applyNumberFormat="1" applyFont="1"/>
    <xf numFmtId="165" fontId="5" fillId="0" borderId="0" xfId="1" applyNumberFormat="1" applyFont="1"/>
    <xf numFmtId="165" fontId="4" fillId="0" borderId="0" xfId="0" applyNumberFormat="1" applyFont="1"/>
    <xf numFmtId="2" fontId="4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165" fontId="5" fillId="0" borderId="1" xfId="1" quotePrefix="1" applyNumberFormat="1" applyFont="1" applyBorder="1"/>
    <xf numFmtId="165" fontId="5" fillId="0" borderId="1" xfId="1" applyNumberFormat="1" applyFont="1" applyBorder="1"/>
    <xf numFmtId="165" fontId="4" fillId="0" borderId="1" xfId="0" applyNumberFormat="1" applyFont="1" applyBorder="1"/>
    <xf numFmtId="2" fontId="4" fillId="0" borderId="1" xfId="0" applyNumberFormat="1" applyFont="1" applyBorder="1"/>
    <xf numFmtId="0" fontId="4" fillId="0" borderId="0" xfId="0" applyFont="1" applyFill="1" applyBorder="1"/>
    <xf numFmtId="2" fontId="0" fillId="0" borderId="0" xfId="0" applyNumberForma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D2177D32-84AD-49FC-AA04-325279DB24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C04B-EFFD-4802-B042-64A00D7DA80F}">
  <dimension ref="A1:O32"/>
  <sheetViews>
    <sheetView tabSelected="1" topLeftCell="A7" zoomScaleNormal="100" workbookViewId="0">
      <selection activeCell="E28" sqref="E28"/>
    </sheetView>
  </sheetViews>
  <sheetFormatPr defaultRowHeight="15" x14ac:dyDescent="0.25"/>
  <cols>
    <col min="1" max="1" width="22" customWidth="1"/>
    <col min="2" max="3" width="15.28515625" customWidth="1"/>
    <col min="4" max="4" width="13.7109375" customWidth="1"/>
    <col min="5" max="5" width="9.140625" customWidth="1"/>
    <col min="7" max="7" width="17.85546875" customWidth="1"/>
    <col min="8" max="8" width="17.140625" customWidth="1"/>
    <col min="9" max="9" width="15.7109375" customWidth="1"/>
    <col min="10" max="10" width="27.7109375" customWidth="1"/>
    <col min="11" max="11" width="17.42578125" customWidth="1"/>
    <col min="12" max="12" width="28.85546875" customWidth="1"/>
    <col min="13" max="13" width="12.7109375" customWidth="1"/>
    <col min="16" max="16" width="9.85546875" bestFit="1" customWidth="1"/>
  </cols>
  <sheetData>
    <row r="1" spans="1:13" s="5" customFormat="1" ht="15.75" x14ac:dyDescent="0.25">
      <c r="A1" s="5" t="s">
        <v>27</v>
      </c>
    </row>
    <row r="2" spans="1:13" s="5" customFormat="1" ht="15.75" x14ac:dyDescent="0.25">
      <c r="A2" s="11" t="s">
        <v>14</v>
      </c>
      <c r="B2" s="11" t="s">
        <v>6</v>
      </c>
      <c r="C2" s="11" t="s">
        <v>30</v>
      </c>
      <c r="D2" s="11" t="s">
        <v>31</v>
      </c>
      <c r="E2" s="11" t="s">
        <v>32</v>
      </c>
      <c r="F2" s="11" t="s">
        <v>33</v>
      </c>
      <c r="G2" s="11" t="s">
        <v>28</v>
      </c>
      <c r="H2" s="11" t="s">
        <v>29</v>
      </c>
      <c r="I2" s="11" t="s">
        <v>34</v>
      </c>
      <c r="J2" s="11" t="s">
        <v>40</v>
      </c>
      <c r="K2" s="11" t="s">
        <v>35</v>
      </c>
      <c r="L2" s="11" t="s">
        <v>41</v>
      </c>
      <c r="M2" s="11" t="s">
        <v>36</v>
      </c>
    </row>
    <row r="3" spans="1:13" s="5" customFormat="1" ht="15.75" x14ac:dyDescent="0.25">
      <c r="A3" s="5" t="s">
        <v>8</v>
      </c>
      <c r="B3" s="5" t="s">
        <v>0</v>
      </c>
      <c r="C3" s="6">
        <v>12.7779399</v>
      </c>
      <c r="D3" s="6">
        <v>24.542991175000001</v>
      </c>
      <c r="E3" s="6">
        <v>7.24219406068107E-3</v>
      </c>
      <c r="F3" s="6">
        <v>3.4286094901217999E-3</v>
      </c>
      <c r="G3" s="6">
        <f>((C3+1000)*(2.94+1000)/($C$18+1000))-1000</f>
        <v>12.578651495704435</v>
      </c>
      <c r="H3" s="6">
        <f>((D3+1000)*(5.7+1000)/($D$18+1000))-1000</f>
        <v>24.126633942352555</v>
      </c>
      <c r="I3" s="6">
        <f t="shared" ref="I3:I14" si="0">1000*LN(G3/1000+1)-528*LN(H3/1000+1)</f>
        <v>-8.7420172209224489E-2</v>
      </c>
      <c r="J3" s="7">
        <v>-103.86245353159852</v>
      </c>
      <c r="K3" s="8">
        <v>0.71458431461159078</v>
      </c>
      <c r="L3" s="9">
        <v>-105.58420878027205</v>
      </c>
      <c r="M3" s="10">
        <v>1.1243630864904373</v>
      </c>
    </row>
    <row r="4" spans="1:13" s="5" customFormat="1" ht="15.75" x14ac:dyDescent="0.25">
      <c r="A4" s="5" t="s">
        <v>9</v>
      </c>
      <c r="B4" s="5" t="s">
        <v>0</v>
      </c>
      <c r="C4" s="6">
        <v>13.097397875</v>
      </c>
      <c r="D4" s="6">
        <v>25.160235175</v>
      </c>
      <c r="E4" s="6">
        <v>7.6801850692334297E-3</v>
      </c>
      <c r="F4" s="6">
        <v>4.45123127936751E-3</v>
      </c>
      <c r="G4" s="6">
        <f>((C4+1000)*(2.94+1000)/($C$18+1000))-1000</f>
        <v>12.898046609668882</v>
      </c>
      <c r="H4" s="6">
        <f t="shared" ref="H4:H14" si="1">((D4+1000)*(5.7+1000)/($D$18+1000))-1000</f>
        <v>24.743627104656298</v>
      </c>
      <c r="I4" s="6">
        <f t="shared" si="0"/>
        <v>-9.0044426806940692E-2</v>
      </c>
      <c r="J4" s="7">
        <v>-92.929368029739777</v>
      </c>
      <c r="K4" s="8">
        <v>0.24324275234741785</v>
      </c>
      <c r="L4" s="9">
        <v>-92.038925135463899</v>
      </c>
      <c r="M4" s="10">
        <v>0.24893823768519685</v>
      </c>
    </row>
    <row r="5" spans="1:13" s="5" customFormat="1" ht="15.75" x14ac:dyDescent="0.25">
      <c r="A5" s="5" t="s">
        <v>10</v>
      </c>
      <c r="B5" s="5" t="s">
        <v>0</v>
      </c>
      <c r="C5" s="6">
        <v>11.74625455</v>
      </c>
      <c r="D5" s="6">
        <v>22.566706400000001</v>
      </c>
      <c r="E5" s="6">
        <v>7.8880753131603705E-3</v>
      </c>
      <c r="F5" s="6">
        <v>4.2291567623175602E-3</v>
      </c>
      <c r="G5" s="6">
        <f>((C5+1000)*(2.94+1000)/($C$18+1000))-1000</f>
        <v>11.547169154596077</v>
      </c>
      <c r="H5" s="6">
        <f t="shared" si="1"/>
        <v>22.151152296617965</v>
      </c>
      <c r="I5" s="6">
        <f t="shared" si="0"/>
        <v>-8.7142894879862709E-2</v>
      </c>
      <c r="J5" s="7">
        <v>-92.811648079306067</v>
      </c>
      <c r="K5" s="8">
        <v>0.57835125947590071</v>
      </c>
      <c r="L5" s="9">
        <v>-88.791109145195179</v>
      </c>
      <c r="M5" s="10">
        <v>0.65661983815224045</v>
      </c>
    </row>
    <row r="6" spans="1:13" s="5" customFormat="1" ht="15.75" x14ac:dyDescent="0.25">
      <c r="A6" s="5" t="s">
        <v>2</v>
      </c>
      <c r="B6" s="5" t="s">
        <v>0</v>
      </c>
      <c r="C6" s="6">
        <v>10.451893975000001</v>
      </c>
      <c r="D6" s="6">
        <v>20.107666399999999</v>
      </c>
      <c r="E6" s="6">
        <v>8.7244510043639999E-3</v>
      </c>
      <c r="F6" s="6">
        <v>3.22601008725593E-3</v>
      </c>
      <c r="G6" s="6">
        <f t="shared" ref="G6:G14" si="2">((C6+1000)*(2.94+1000)/($C$18+1000))-1000</f>
        <v>10.253063276152375</v>
      </c>
      <c r="H6" s="6">
        <f t="shared" si="1"/>
        <v>19.693111609578182</v>
      </c>
      <c r="I6" s="6">
        <f t="shared" si="0"/>
        <v>-9.604626874645561E-2</v>
      </c>
      <c r="J6" s="7">
        <v>-104.20446096654275</v>
      </c>
      <c r="K6" s="8">
        <v>0.48952383446712017</v>
      </c>
      <c r="L6" s="9">
        <v>-96.429061152272482</v>
      </c>
      <c r="M6" s="10">
        <v>0.33041002808568004</v>
      </c>
    </row>
    <row r="7" spans="1:13" s="5" customFormat="1" ht="15.75" x14ac:dyDescent="0.25">
      <c r="A7" s="5" t="s">
        <v>17</v>
      </c>
      <c r="B7" s="5" t="s">
        <v>0</v>
      </c>
      <c r="C7" s="6">
        <v>12.551577406250001</v>
      </c>
      <c r="D7" s="6">
        <v>24.1233719375</v>
      </c>
      <c r="E7" s="6">
        <v>8.9353081653514906E-3</v>
      </c>
      <c r="F7" s="6">
        <v>4.5665800080182299E-3</v>
      </c>
      <c r="G7" s="6">
        <f t="shared" si="2"/>
        <v>12.352333544216208</v>
      </c>
      <c r="H7" s="6">
        <f t="shared" si="1"/>
        <v>23.707185231132144</v>
      </c>
      <c r="I7" s="6">
        <f t="shared" si="0"/>
        <v>-9.4655898492144175E-2</v>
      </c>
      <c r="J7" s="7">
        <v>-112.831474597274</v>
      </c>
      <c r="K7" s="8">
        <v>0.29889505669144978</v>
      </c>
      <c r="L7" s="9">
        <v>-96.429061152272482</v>
      </c>
      <c r="M7" s="10">
        <v>0.33041002808568004</v>
      </c>
    </row>
    <row r="8" spans="1:13" s="5" customFormat="1" ht="15.75" x14ac:dyDescent="0.25">
      <c r="A8" s="5" t="s">
        <v>18</v>
      </c>
      <c r="B8" s="5" t="s">
        <v>0</v>
      </c>
      <c r="C8" s="6">
        <v>12.861286775</v>
      </c>
      <c r="D8" s="6">
        <v>24.673062699999999</v>
      </c>
      <c r="E8" s="6">
        <v>8.3213962108567401E-3</v>
      </c>
      <c r="F8" s="6">
        <v>3.18988869012459E-3</v>
      </c>
      <c r="G8" s="6">
        <f t="shared" si="2"/>
        <v>12.661981970203328</v>
      </c>
      <c r="H8" s="6">
        <f t="shared" si="1"/>
        <v>24.256652608447894</v>
      </c>
      <c r="I8" s="6">
        <f t="shared" si="0"/>
        <v>-7.2156578147550832E-2</v>
      </c>
    </row>
    <row r="9" spans="1:13" s="5" customFormat="1" ht="15.75" x14ac:dyDescent="0.25">
      <c r="A9" s="5" t="s">
        <v>5</v>
      </c>
      <c r="B9" s="5" t="s">
        <v>1</v>
      </c>
      <c r="C9" s="6">
        <v>8.6765623749999996</v>
      </c>
      <c r="D9" s="6">
        <v>16.689831275</v>
      </c>
      <c r="E9" s="6">
        <v>6.4370785286781806E-2</v>
      </c>
      <c r="F9" s="6">
        <v>4.2783701424286497E-3</v>
      </c>
      <c r="G9" s="6">
        <f t="shared" si="2"/>
        <v>8.478081015319276</v>
      </c>
      <c r="H9" s="6">
        <f t="shared" si="1"/>
        <v>16.276665435931477</v>
      </c>
      <c r="I9" s="6">
        <f t="shared" si="0"/>
        <v>-8.2543737604682477E-2</v>
      </c>
      <c r="J9" s="7">
        <v>-74.967781908302342</v>
      </c>
      <c r="K9" s="8">
        <v>0.16431624051123159</v>
      </c>
      <c r="L9" s="9">
        <v>-72.258984850160346</v>
      </c>
      <c r="M9" s="10">
        <v>0.16226446137539519</v>
      </c>
    </row>
    <row r="10" spans="1:13" s="5" customFormat="1" ht="15.75" x14ac:dyDescent="0.25">
      <c r="A10" s="5" t="s">
        <v>11</v>
      </c>
      <c r="B10" s="5" t="s">
        <v>1</v>
      </c>
      <c r="C10" s="6">
        <v>8.1434049250000005</v>
      </c>
      <c r="D10" s="6">
        <v>15.625375875</v>
      </c>
      <c r="E10" s="6">
        <v>6.9634722932871304E-2</v>
      </c>
      <c r="F10" s="6">
        <v>4.2393893254576596E-3</v>
      </c>
      <c r="G10" s="6">
        <f t="shared" si="2"/>
        <v>7.9450284768631718</v>
      </c>
      <c r="H10" s="6">
        <f t="shared" si="1"/>
        <v>15.212642612903437</v>
      </c>
      <c r="I10" s="6">
        <f t="shared" si="0"/>
        <v>-5.8158949142715244E-2</v>
      </c>
      <c r="J10" s="7">
        <v>-66.365551425030972</v>
      </c>
      <c r="K10" s="8">
        <v>0.18521938070539418</v>
      </c>
      <c r="L10" s="9">
        <v>-60.143536437023108</v>
      </c>
      <c r="M10" s="10">
        <v>0.19593619404967863</v>
      </c>
    </row>
    <row r="11" spans="1:13" s="5" customFormat="1" ht="15.75" x14ac:dyDescent="0.25">
      <c r="A11" s="5" t="s">
        <v>16</v>
      </c>
      <c r="B11" s="5" t="s">
        <v>1</v>
      </c>
      <c r="C11" s="6">
        <v>7.1270440937500004</v>
      </c>
      <c r="D11" s="6">
        <v>13.667099437499999</v>
      </c>
      <c r="E11" s="6">
        <v>9.8262089123646295E-3</v>
      </c>
      <c r="F11" s="6">
        <v>3.1395157388474301E-3</v>
      </c>
      <c r="G11" s="6">
        <f t="shared" si="2"/>
        <v>6.9288676390375485</v>
      </c>
      <c r="H11" s="6">
        <f t="shared" si="1"/>
        <v>13.255161986380017</v>
      </c>
      <c r="I11" s="6">
        <f t="shared" si="0"/>
        <v>-4.7773421060942844E-2</v>
      </c>
      <c r="J11" s="7">
        <v>-104.7534076827757</v>
      </c>
      <c r="K11" s="8">
        <v>8.331278971145438E-2</v>
      </c>
      <c r="L11" s="9">
        <v>-89.983191418776968</v>
      </c>
      <c r="M11" s="10">
        <v>0.12870226418656866</v>
      </c>
    </row>
    <row r="12" spans="1:13" s="5" customFormat="1" ht="15.75" x14ac:dyDescent="0.25">
      <c r="A12" s="5" t="s">
        <v>15</v>
      </c>
      <c r="B12" s="5" t="s">
        <v>1</v>
      </c>
      <c r="C12" s="6">
        <v>7.6765013</v>
      </c>
      <c r="D12" s="6">
        <v>14.755073425000001</v>
      </c>
      <c r="E12" s="6">
        <v>7.2542467587914201E-3</v>
      </c>
      <c r="F12" s="6">
        <v>3.2206917711062101E-3</v>
      </c>
      <c r="G12" s="6">
        <f t="shared" si="2"/>
        <v>7.478216726374626</v>
      </c>
      <c r="H12" s="6">
        <f t="shared" si="1"/>
        <v>14.342693839345316</v>
      </c>
      <c r="I12" s="6">
        <f t="shared" si="0"/>
        <v>-6.8754421982316849E-2</v>
      </c>
    </row>
    <row r="13" spans="1:13" s="5" customFormat="1" ht="15.75" x14ac:dyDescent="0.25">
      <c r="A13" s="5" t="s">
        <v>4</v>
      </c>
      <c r="B13" s="5" t="s">
        <v>12</v>
      </c>
      <c r="C13" s="6">
        <v>7.6648404750000001</v>
      </c>
      <c r="D13" s="6">
        <v>14.648404575000001</v>
      </c>
      <c r="E13" s="6">
        <v>5.4696596575786301E-2</v>
      </c>
      <c r="F13" s="6">
        <v>3.0067555706099901E-3</v>
      </c>
      <c r="G13" s="6">
        <f t="shared" si="2"/>
        <v>7.4665581959222891</v>
      </c>
      <c r="H13" s="6">
        <f t="shared" si="1"/>
        <v>14.236068337791949</v>
      </c>
      <c r="I13" s="6">
        <f t="shared" si="0"/>
        <v>-2.4821350618044136E-2</v>
      </c>
      <c r="J13" s="7">
        <v>-69.571251548946719</v>
      </c>
      <c r="K13" s="8">
        <v>0.14290325130151843</v>
      </c>
      <c r="L13" s="9">
        <v>-64.63762025876369</v>
      </c>
      <c r="M13" s="10">
        <v>0.13932521932641068</v>
      </c>
    </row>
    <row r="14" spans="1:13" s="5" customFormat="1" ht="15.75" x14ac:dyDescent="0.25">
      <c r="A14" s="5" t="s">
        <v>13</v>
      </c>
      <c r="B14" s="5" t="s">
        <v>3</v>
      </c>
      <c r="C14" s="6">
        <v>8.0947145625000001</v>
      </c>
      <c r="D14" s="6">
        <v>15.508586687499999</v>
      </c>
      <c r="E14" s="6">
        <v>6.0005389197021801E-2</v>
      </c>
      <c r="F14" s="6">
        <v>3.6458402930482701E-3</v>
      </c>
      <c r="G14" s="6">
        <f t="shared" si="2"/>
        <v>7.8963476953624649</v>
      </c>
      <c r="H14" s="6">
        <f t="shared" si="1"/>
        <v>15.09590088658706</v>
      </c>
      <c r="I14" s="6">
        <f t="shared" si="0"/>
        <v>-4.5737703286084397E-2</v>
      </c>
      <c r="J14" s="7">
        <v>-94.447335811648088</v>
      </c>
      <c r="K14" s="8">
        <v>0.17419085517744834</v>
      </c>
      <c r="L14" s="9">
        <v>-82.465774632312289</v>
      </c>
      <c r="M14" s="10">
        <v>0.16588503758261453</v>
      </c>
    </row>
    <row r="15" spans="1:13" s="5" customFormat="1" ht="15.75" x14ac:dyDescent="0.25">
      <c r="A15" s="11" t="s">
        <v>24</v>
      </c>
      <c r="B15" s="11"/>
      <c r="C15" s="12"/>
      <c r="D15" s="12"/>
      <c r="E15" s="12"/>
      <c r="F15" s="12"/>
      <c r="G15" s="12"/>
      <c r="H15" s="12"/>
      <c r="I15" s="12"/>
      <c r="J15" s="13"/>
      <c r="K15" s="14"/>
      <c r="L15" s="15"/>
      <c r="M15" s="16"/>
    </row>
    <row r="16" spans="1:13" s="5" customFormat="1" ht="15.75" x14ac:dyDescent="0.25">
      <c r="A16" s="5" t="s">
        <v>23</v>
      </c>
      <c r="C16" s="6">
        <v>17.2995065</v>
      </c>
      <c r="D16" s="6">
        <v>33.332967474999997</v>
      </c>
      <c r="E16" s="6">
        <v>1.17590383978584E-2</v>
      </c>
      <c r="F16" s="6">
        <v>3.2337158137483099E-3</v>
      </c>
      <c r="G16" s="6"/>
      <c r="H16" s="6"/>
      <c r="I16" s="6"/>
      <c r="J16" s="7"/>
      <c r="K16" s="8"/>
      <c r="L16" s="9"/>
      <c r="M16" s="10"/>
    </row>
    <row r="17" spans="1:15" s="5" customFormat="1" ht="15.75" x14ac:dyDescent="0.25">
      <c r="A17" s="5" t="s">
        <v>25</v>
      </c>
      <c r="C17" s="6">
        <v>2.9113461374999998</v>
      </c>
      <c r="D17" s="6">
        <v>5.6477836593750004</v>
      </c>
      <c r="E17" s="6">
        <v>3.2014065063856165E-2</v>
      </c>
      <c r="F17" s="6">
        <v>5.2121455140276648E-2</v>
      </c>
      <c r="G17" s="6"/>
      <c r="H17" s="6"/>
      <c r="I17" s="6"/>
      <c r="J17" s="7"/>
      <c r="K17" s="8"/>
      <c r="L17" s="9"/>
      <c r="M17" s="10"/>
    </row>
    <row r="18" spans="1:15" s="5" customFormat="1" ht="15.75" x14ac:dyDescent="0.25">
      <c r="A18" s="5" t="s">
        <v>26</v>
      </c>
      <c r="C18" s="6">
        <v>3.1373913946428571</v>
      </c>
      <c r="D18" s="6">
        <v>6.1088659107142851</v>
      </c>
      <c r="E18" s="6">
        <v>7.2665503095226486E-2</v>
      </c>
      <c r="F18" s="6">
        <v>0.15850920245478092</v>
      </c>
      <c r="G18" s="6"/>
      <c r="H18" s="6"/>
      <c r="I18" s="6"/>
      <c r="J18" s="7"/>
      <c r="K18" s="8"/>
      <c r="L18" s="9"/>
      <c r="M18" s="10"/>
    </row>
    <row r="19" spans="1:15" s="5" customFormat="1" ht="15.75" x14ac:dyDescent="0.25">
      <c r="A19" s="5" t="s">
        <v>42</v>
      </c>
    </row>
    <row r="20" spans="1:15" s="5" customFormat="1" ht="15.75" x14ac:dyDescent="0.25">
      <c r="A20" s="5" t="s">
        <v>19</v>
      </c>
      <c r="K20" s="10"/>
      <c r="L20" s="10"/>
    </row>
    <row r="21" spans="1:15" s="5" customFormat="1" ht="15.75" x14ac:dyDescent="0.25">
      <c r="A21" s="5" t="s">
        <v>20</v>
      </c>
    </row>
    <row r="23" spans="1:15" s="1" customFormat="1" ht="15.75" x14ac:dyDescent="0.25">
      <c r="A23" s="5" t="s">
        <v>37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5" ht="15.75" x14ac:dyDescent="0.25">
      <c r="A24" s="11" t="s">
        <v>14</v>
      </c>
      <c r="B24" s="11" t="s">
        <v>6</v>
      </c>
      <c r="C24" s="11" t="s">
        <v>30</v>
      </c>
      <c r="D24" s="11" t="s">
        <v>31</v>
      </c>
      <c r="E24" s="11" t="s">
        <v>32</v>
      </c>
      <c r="F24" s="11" t="s">
        <v>33</v>
      </c>
      <c r="G24" s="11" t="s">
        <v>28</v>
      </c>
      <c r="H24" s="11" t="s">
        <v>29</v>
      </c>
      <c r="I24" s="11" t="s">
        <v>34</v>
      </c>
      <c r="J24" s="2"/>
      <c r="K24" s="2"/>
    </row>
    <row r="25" spans="1:15" s="20" customFormat="1" ht="15.75" x14ac:dyDescent="0.25">
      <c r="A25" s="5" t="s">
        <v>22</v>
      </c>
      <c r="B25" s="5" t="s">
        <v>7</v>
      </c>
      <c r="C25" s="6">
        <v>7.6169966875000004</v>
      </c>
      <c r="D25" s="6">
        <v>14.560017281249999</v>
      </c>
      <c r="E25" s="6">
        <v>1.44771562727227E-2</v>
      </c>
      <c r="F25" s="6">
        <v>5.2254987507434E-3</v>
      </c>
      <c r="G25" s="6">
        <f>((C25+1000)*(3.39+1000)/($C$28+1000))-1000</f>
        <v>7.4586982780056132</v>
      </c>
      <c r="H25" s="6">
        <f>((D25+1000)*(6.52+1000)/($D$28+1000))-1000</f>
        <v>14.232057590964246</v>
      </c>
      <c r="I25" s="6">
        <f>1000*LN(G25/1000+1)-528*LN(H25/1000+1)</f>
        <v>-3.0535093119570256E-2</v>
      </c>
      <c r="J25" s="5"/>
      <c r="K25" s="5"/>
      <c r="N25" s="21"/>
      <c r="O25" s="21"/>
    </row>
    <row r="26" spans="1:15" s="20" customFormat="1" ht="15.75" x14ac:dyDescent="0.25">
      <c r="A26" s="5" t="s">
        <v>21</v>
      </c>
      <c r="B26" s="5" t="s">
        <v>7</v>
      </c>
      <c r="C26" s="6">
        <v>7.7972390312500002</v>
      </c>
      <c r="D26" s="6">
        <v>14.90699490625</v>
      </c>
      <c r="E26" s="6">
        <v>1.42387621217948E-2</v>
      </c>
      <c r="F26" s="6">
        <v>5.7330997295345302E-3</v>
      </c>
      <c r="G26" s="6">
        <f>((C26+1000)*(3.39+1000)/($C$28+1000))-1000</f>
        <v>7.6389123053651247</v>
      </c>
      <c r="H26" s="6">
        <f>((D26+1000)*(6.52+1000)/($D$28+1000))-1000</f>
        <v>14.578923054364736</v>
      </c>
      <c r="I26" s="6">
        <f>1000*LN(G26/1000+1)-528*LN(H26/1000+1)</f>
        <v>-3.2215413032278484E-2</v>
      </c>
      <c r="J26" s="5"/>
      <c r="K26" s="5"/>
    </row>
    <row r="27" spans="1:15" ht="15.75" x14ac:dyDescent="0.25">
      <c r="A27" s="11" t="s">
        <v>24</v>
      </c>
      <c r="B27" s="4"/>
      <c r="C27" s="4"/>
      <c r="D27" s="4"/>
      <c r="E27" s="4"/>
      <c r="F27" s="4"/>
      <c r="G27" s="4"/>
      <c r="H27" s="4"/>
      <c r="I27" s="4"/>
      <c r="J27" s="2"/>
      <c r="K27" s="2"/>
    </row>
    <row r="28" spans="1:15" ht="15.75" x14ac:dyDescent="0.25">
      <c r="A28" s="17" t="s">
        <v>38</v>
      </c>
      <c r="B28" s="3"/>
      <c r="C28" s="3">
        <v>3.5476591093750001</v>
      </c>
      <c r="D28" s="3">
        <v>6.8454659375000002</v>
      </c>
      <c r="E28" s="3">
        <v>0.1335954298394405</v>
      </c>
      <c r="F28" s="3">
        <v>0.21104777449536208</v>
      </c>
      <c r="G28" s="2"/>
      <c r="H28" s="2"/>
      <c r="I28" s="2"/>
      <c r="J28" s="2"/>
      <c r="K28" s="2"/>
      <c r="M28" s="19"/>
      <c r="N28" s="18"/>
    </row>
    <row r="29" spans="1:15" ht="15.75" x14ac:dyDescent="0.25">
      <c r="A29" s="17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N29" s="18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18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Administrateur</cp:lastModifiedBy>
  <dcterms:created xsi:type="dcterms:W3CDTF">2019-11-16T11:15:41Z</dcterms:created>
  <dcterms:modified xsi:type="dcterms:W3CDTF">2020-09-09T15:21:48Z</dcterms:modified>
</cp:coreProperties>
</file>